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0E78F8EF-20AB-4900-B0D9-4D3ABCE5019B}" xr6:coauthVersionLast="36" xr6:coauthVersionMax="46" xr10:uidLastSave="{00000000-0000-0000-0000-000000000000}"/>
  <bookViews>
    <workbookView xWindow="-120" yWindow="-120" windowWidth="29040" windowHeight="15840" tabRatio="668" activeTab="11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definedNames>
    <definedName name="_xlnm._FilterDatabase" localSheetId="4" hidden="1">'5-илова'!$A$7:$N$121</definedName>
    <definedName name="_xlnm.Print_Area" localSheetId="4">'5-илова'!$A$1:$K$128</definedName>
  </definedNames>
  <calcPr calcId="191029"/>
</workbook>
</file>

<file path=xl/calcChain.xml><?xml version="1.0" encoding="utf-8"?>
<calcChain xmlns="http://schemas.openxmlformats.org/spreadsheetml/2006/main">
  <c r="E8" i="1" l="1"/>
  <c r="D8" i="1"/>
  <c r="F11" i="4" l="1"/>
  <c r="I41" i="12" l="1"/>
  <c r="B41" i="12"/>
  <c r="D17" i="11"/>
  <c r="B17" i="11"/>
  <c r="K15" i="10"/>
  <c r="B15" i="10"/>
  <c r="E16" i="9"/>
  <c r="B16" i="9"/>
  <c r="J19" i="8"/>
  <c r="B19" i="8"/>
  <c r="G17" i="7"/>
  <c r="B17" i="7"/>
  <c r="F18" i="6"/>
  <c r="B18" i="6"/>
  <c r="J128" i="5"/>
  <c r="C128" i="5"/>
  <c r="I19" i="4"/>
  <c r="C19" i="4"/>
  <c r="F30" i="3"/>
  <c r="B30" i="3"/>
  <c r="G15" i="2"/>
  <c r="B15" i="2"/>
  <c r="F120" i="5"/>
  <c r="F82" i="5"/>
  <c r="F33" i="5"/>
  <c r="F121" i="5" l="1"/>
  <c r="D22" i="3" l="1"/>
  <c r="E22" i="3"/>
  <c r="E17" i="3" l="1"/>
  <c r="D17" i="3"/>
  <c r="E12" i="3"/>
  <c r="D12" i="3"/>
  <c r="D23" i="3" l="1"/>
  <c r="E23" i="3"/>
  <c r="F8" i="1" s="1"/>
  <c r="C8" i="1" s="1"/>
</calcChain>
</file>

<file path=xl/sharedStrings.xml><?xml version="1.0" encoding="utf-8"?>
<sst xmlns="http://schemas.openxmlformats.org/spreadsheetml/2006/main" count="1051" uniqueCount="318">
  <si>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</si>
  <si>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</si>
  <si>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</si>
  <si>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</si>
  <si>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</si>
  <si>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</si>
  <si>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</si>
  <si>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</si>
  <si>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</si>
  <si>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</si>
  <si>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</si>
  <si>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</si>
  <si>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</si>
  <si>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</si>
  <si>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</si>
  <si>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</si>
  <si>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</si>
  <si>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</si>
  <si>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</si>
  <si>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</si>
  <si>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</si>
  <si>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</si>
  <si>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</si>
  <si>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</si>
  <si>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</si>
  <si>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</si>
  <si>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</si>
  <si>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</si>
  <si>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</si>
  <si>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</si>
  <si>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</si>
  <si>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</si>
  <si>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</si>
  <si>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</si>
  <si>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</si>
  <si>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2-чорак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</si>
  <si>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</si>
  <si>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</si>
  <si>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</si>
  <si>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</si>
  <si>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</si>
  <si>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</si>
  <si>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Жами</t>
  </si>
  <si>
    <t>5-илова</t>
  </si>
  <si>
    <t xml:space="preserve">х </t>
  </si>
  <si>
    <t>сўм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</si>
  <si>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</si>
  <si>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</si>
  <si>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</si>
  <si>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</si>
  <si>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</si>
  <si>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</si>
  <si>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</si>
  <si>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</si>
  <si>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</si>
  <si>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</si>
  <si>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</si>
  <si>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</si>
  <si>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</si>
  <si>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</si>
  <si>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</si>
  <si>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</si>
  <si>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</si>
  <si>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</si>
  <si>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</si>
  <si>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</si>
  <si>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</si>
  <si>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</si>
  <si>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</si>
  <si>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</si>
  <si>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</si>
  <si>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</si>
  <si>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</si>
  <si>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</si>
  <si>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</si>
  <si>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</si>
  <si>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</si>
  <si>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</si>
  <si>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</si>
  <si>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</si>
  <si>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</si>
  <si>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</si>
  <si>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</si>
  <si>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</si>
  <si>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</si>
  <si>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</si>
  <si>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</si>
  <si>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</si>
  <si>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</si>
  <si>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</si>
  <si>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</si>
  <si>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</si>
  <si>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</si>
  <si>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</si>
  <si>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</si>
  <si>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</si>
  <si>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</si>
  <si>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</si>
  <si>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</si>
  <si>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</si>
  <si>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</si>
  <si>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</si>
  <si>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</si>
  <si>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</si>
  <si>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Изоҳ: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</si>
  <si>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</si>
  <si>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</si>
  <si>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</si>
  <si>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Изоҳ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</si>
  <si>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</si>
  <si>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</si>
  <si>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</si>
  <si>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</si>
  <si>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 xml:space="preserve">Молиялаштириш манбаси </t>
  </si>
  <si>
    <t>Йил давомида (минг.сўм)</t>
  </si>
  <si>
    <t>Кредитлар бўйича: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</si>
  <si>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</si>
  <si>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</si>
  <si>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</si>
  <si>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</si>
  <si>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</si>
  <si>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</si>
  <si>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</si>
  <si>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</si>
  <si>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</si>
  <si>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</si>
  <si>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</si>
  <si>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</si>
  <si>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</si>
  <si>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</si>
  <si>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</si>
  <si>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</si>
  <si>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</si>
  <si>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</si>
  <si>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</si>
  <si>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</si>
  <si>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</si>
  <si>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</si>
  <si>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</si>
  <si>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</si>
  <si>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</si>
  <si>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</si>
  <si>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</si>
  <si>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</si>
  <si>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</si>
  <si>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</si>
  <si>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3-чорак</t>
  </si>
  <si>
    <t>Наманган вилояти Давлат активлари бошқармаси</t>
  </si>
  <si>
    <t>Ўзбекистон Республикаси Давлат активларини бошқариш агентлигининг Наманган вилояти ҳудудий бошқармасига тақдим этилган солиқ имтиёзлари 
МАЪЛУМОТ</t>
  </si>
  <si>
    <t xml:space="preserve">Ўзбекистон Республикаси Давлат активларини бошқариш агентлигининг Наманган вилояти ҳудудий бошқармасига тақдим этилган солиқ имтиёзлари </t>
  </si>
  <si>
    <t>Ўзбекистон Республикаси Давлат активларини бошқариш агентлигининг Наманган вилояти ҳудудий бошқармаси</t>
  </si>
  <si>
    <t>Хизмат</t>
  </si>
  <si>
    <t>Дона</t>
  </si>
  <si>
    <t>Метр куб</t>
  </si>
  <si>
    <t>Маҳаллий бюджет</t>
  </si>
  <si>
    <t>Тўғридан-тўғри</t>
  </si>
  <si>
    <t>Биржа</t>
  </si>
  <si>
    <t>Ривожлантириш жамғармаси</t>
  </si>
  <si>
    <t>Пачка</t>
  </si>
  <si>
    <t>Ўзбекистон Республикаси Молия вазирлиги Ғазначилиги</t>
  </si>
  <si>
    <t>Бюджетдан ташқари жамғарма</t>
  </si>
  <si>
    <t>OSD Namangan viloyat hududiy bo`limi</t>
  </si>
  <si>
    <t>Ҳаммаси</t>
  </si>
  <si>
    <t xml:space="preserve">Ўзбекистон Республикаси Давлат активларини бошқариш агентлигининг Наманган вилояти ҳудудий бошқармасига алоҳида солиқ имтиёзлари тақдим этилмаган  </t>
  </si>
  <si>
    <t>Давлат активларини бошқариш агентлигининг Наманган вилояти ҳудудий бошқармаси ва тасаруфидаги бюджет ташкилотларида 2021 йилнинг январь-июнь ойларида республика бюджетидан капитал қўйилмалар ҳисобидан лойиҳалар амалга оширилмаган</t>
  </si>
  <si>
    <t>Бошқарма бошлиғи</t>
  </si>
  <si>
    <t>Б.Матмусаев</t>
  </si>
  <si>
    <t>Ўзбекистон Республикаси Давлат активларини бошқариш агентлигининг Наманган вилояти ҳудудий бошқармаси томонидан 2022 йил янваль-июнь ойларида қурилиш, реконструкция қилиш ва таъмирлаш ишлари бўйича танлов (тендер)лар ўтказилмаган</t>
  </si>
  <si>
    <t xml:space="preserve">Ўзбекистон Республикаси Давлат активларини бошқариш агентлигининг Наманган вилояти ҳудудий бошқармаси томонидан 2022 йилнинг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</si>
  <si>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>Ўзбекистон Республикасининг Давлат молиявий назорат органлари томонидан 2022 йилнинг январь-июнь ойларида Ўзбекистон Республикаси Давлат активларини бошқариш агентлигининг Наманган вилояти ҳудудий бошқармасида назорат тадбирлари ўтказилмаган</t>
  </si>
  <si>
    <t>Бумага для офисной техники белая</t>
  </si>
  <si>
    <t>Услуги по заправке и восстановление картриджей</t>
  </si>
  <si>
    <t>Услуги водоснабжения</t>
  </si>
  <si>
    <t>Услуги телефонной связи</t>
  </si>
  <si>
    <t>Услуга по подключению к интернету</t>
  </si>
  <si>
    <t>Шартнома</t>
  </si>
  <si>
    <t>∑</t>
  </si>
  <si>
    <t>Танлов</t>
  </si>
  <si>
    <t>ЕХАТ</t>
  </si>
  <si>
    <t>ЯTT Рахматуллаев Ш И</t>
  </si>
  <si>
    <t>Папка</t>
  </si>
  <si>
    <t>Ойдин ПЛАЗА УК</t>
  </si>
  <si>
    <t>Вода питьевая упакованная</t>
  </si>
  <si>
    <t>1-3-чорак</t>
  </si>
  <si>
    <t>Бош ҳисобчи в.в.б.</t>
  </si>
  <si>
    <t>Ж.Инамов</t>
  </si>
  <si>
    <t>Ўзбекистон Республикаси Давлат активларини бошқариш агентлиги ва тасаруфидаги бюджет ташкилотлари кесимида 2023 йилнинг январь-сентябрь ойларида махаллий бюджетидан ажратилган маблағларнинг чегараланган миқдорининг тақсимоти тўғрисида</t>
  </si>
  <si>
    <t>Ўзбекистон Республикаси Давлат активларини бошқариш агентлиги ва тасаруфидаги бюджет ташкилотларида 2023 йилнинг январь-сентябрь ойларида республика бюджетидан капитал қўйилмалар ҳисобидан амалга оширилаётган лойиҳаларнинг ижроси тўғрисида</t>
  </si>
  <si>
    <t>Ўзбекистон Республикаси Давлат активларини бошқариш агентлигининг Наманган вилояти ҳудудий бошқармаси томонидан 2023 йил январь-сентябрь ойларида ўтказилган танлов (тендер)лар ва амалга оширилган давлат харидлари тўғрисида</t>
  </si>
  <si>
    <t>Ўзбекистон Республикаси Давлат активларини бошқариш агентлигининг Наманган вилояти ҳудудий бошқармаси томонидан 2023 йилнинг январь-сентябрь ойларида асосий воситалар харид қилиш учун ўтказилган танлов (тендер)лар ва амалга оширилган давлат харидлари тўғрисида</t>
  </si>
  <si>
    <t>Roadshow тадбири</t>
  </si>
  <si>
    <t>Қуёш фотоэлектрик панели</t>
  </si>
  <si>
    <t>ООО ALL SOLAR</t>
  </si>
  <si>
    <t>комплект</t>
  </si>
  <si>
    <t>комплект                                                       50 кВт</t>
  </si>
  <si>
    <t>ООО NEW PAGE ADS</t>
  </si>
  <si>
    <t>хизмат</t>
  </si>
  <si>
    <t>Қуёш сув иситгич</t>
  </si>
  <si>
    <t>ООО STG BIRDAM BIZNES</t>
  </si>
  <si>
    <t>308598967</t>
  </si>
  <si>
    <t>комплект                                                       600 л</t>
  </si>
  <si>
    <t>Ўзбекистон Республикаси Давлат активларини бошқариш агентлигининг Наманган вилояти ҳудудий бошқармаси томонидан 2023 йил январь-сентябрь ойларида кам баҳоли ва тез эскирувчи буюмлар харид қилиш учун ўтказилган танлов (тендер)лар ва амалга оширилган давлат харидлари тўғрисида</t>
  </si>
  <si>
    <t>ООО JAUMKANS PAPER</t>
  </si>
  <si>
    <t>Бумага для офисной техники белая.</t>
  </si>
  <si>
    <t>А34/027-23/ДС2</t>
  </si>
  <si>
    <t>1561902/ДС1</t>
  </si>
  <si>
    <t>Бумага для офисной техники белая,</t>
  </si>
  <si>
    <t>Наманган канцеляриялариМЧЖ</t>
  </si>
  <si>
    <t>Яшин саноат савдо харид Х/К</t>
  </si>
  <si>
    <t>Наманган Истиклол боги МЧЖ</t>
  </si>
  <si>
    <t>O`ZBEKTELEKOM  AKSIYADORLIK JAMIYATI</t>
  </si>
  <si>
    <t>Худудий электр тармоклари АЖ</t>
  </si>
  <si>
    <t>MUSTAFO SOF SRVICE SENTRE MCHJ</t>
  </si>
  <si>
    <t>gperbola trade MCHJ</t>
  </si>
  <si>
    <t>YATT OQILOV SHAROFJON AKRAM O`G`LI</t>
  </si>
  <si>
    <t>Asnamtex savdo servis х/к</t>
  </si>
  <si>
    <t>Кадрларни кайта таерлаш ва статистика тадкикотлари маркази</t>
  </si>
  <si>
    <t>Xamidaxon Zumrad Baraka  MCHJ</t>
  </si>
  <si>
    <t>NAMANGAN SUV TA`MINOTI mas`uliyati cheklangan jamiyati</t>
  </si>
  <si>
    <t>Шины пневматические для легкового автомобиля</t>
  </si>
  <si>
    <t>Книга учета универсальная</t>
  </si>
  <si>
    <t>Услуга наполнения газовых баллонов сжатым газом для автомобилей</t>
  </si>
  <si>
    <t>Бумага для офисной техники белая-</t>
  </si>
  <si>
    <t>Услуга по передаче электроэнергии</t>
  </si>
  <si>
    <t>Услуга по обслуживанию и ремонту транспортных средств</t>
  </si>
  <si>
    <t>Скоросшиватель</t>
  </si>
  <si>
    <t>Жесткий диск</t>
  </si>
  <si>
    <t>Услуга по заправке и восстановление картриджей</t>
  </si>
  <si>
    <t xml:space="preserve">	Услуга по организации краткосрочных курсов профессионального обучения</t>
  </si>
  <si>
    <t xml:space="preserve">	Бумага для офисной техники белая</t>
  </si>
  <si>
    <t>Мыло туалетное жидкое</t>
  </si>
  <si>
    <t>Салфетки бумажные</t>
  </si>
  <si>
    <t>Бумага туалетная</t>
  </si>
  <si>
    <t>Услуга по текущему ремонту транспортных средств</t>
  </si>
  <si>
    <t>Наманган микро стандарт сервис МЧЖ</t>
  </si>
  <si>
    <t>БК 9515 ООО "Gamma projekct servis"</t>
  </si>
  <si>
    <t>CHARTAK BIG SERVIS</t>
  </si>
  <si>
    <t>PLATA OPLOMO MCHJ</t>
  </si>
  <si>
    <t>Наманган вилоят телерадиокампания</t>
  </si>
  <si>
    <t>SOLOXIDDIN SAID TRADE MCHJ</t>
  </si>
  <si>
    <t>СП WORLD PAPER TRADING</t>
  </si>
  <si>
    <t>Туракургон нефт базаси МЧЖ</t>
  </si>
  <si>
    <t>Пригласительная открытка</t>
  </si>
  <si>
    <t>MAGNAT 2222 МЧЖ</t>
  </si>
  <si>
    <t>muslim behruz sof savdo mchj</t>
  </si>
  <si>
    <t>Урганч таъмир инвест МЧЖ</t>
  </si>
  <si>
    <t>СП "GRAND MAROQAND AUDIO SERVIS"</t>
  </si>
  <si>
    <t>YaTT ABDULHAMIDOV YUNUS ABDULBOQI O`G`LI</t>
  </si>
  <si>
    <t>NUR-SSM</t>
  </si>
  <si>
    <t>RASULOV ABBOS ABDUJABBOR O?G?LI</t>
  </si>
  <si>
    <t>ИП С.М.Муллажонов</t>
  </si>
  <si>
    <t>NEW TECH GROUP 777 MCHJ</t>
  </si>
  <si>
    <t>UMID BEST SALER MCHJ</t>
  </si>
  <si>
    <t>Давлат тилида иш юритиш асосларини укитиш ва малака ошириш маркази</t>
  </si>
  <si>
    <t>UNICON-SOFT МЧЖ</t>
  </si>
  <si>
    <t>ooo new page ads</t>
  </si>
  <si>
    <t>СП SAM LEADER-COMPUTERS  N</t>
  </si>
  <si>
    <t>ЧП "ALL SOLAR"</t>
  </si>
  <si>
    <t>O`ZBEKISTON POCHTASI АЖ</t>
  </si>
  <si>
    <t>93477/9</t>
  </si>
  <si>
    <t>24/23</t>
  </si>
  <si>
    <t>дона</t>
  </si>
  <si>
    <t>киловатт</t>
  </si>
  <si>
    <t>Солнечный водонагреватель</t>
  </si>
  <si>
    <t>Набор для игры в шахматы</t>
  </si>
  <si>
    <t>Коляска инвалидная электроприводная</t>
  </si>
  <si>
    <t>Опалубка металлическая</t>
  </si>
  <si>
    <t>Гитара</t>
  </si>
  <si>
    <t>Углошлифовальная машина (болгарка)</t>
  </si>
  <si>
    <t>OSD Farg`ona viloyat hududiy bo`limi</t>
  </si>
  <si>
    <t>Дрель ручная электрическая</t>
  </si>
  <si>
    <t>Перфоратор</t>
  </si>
  <si>
    <t>Пила электрическая</t>
  </si>
  <si>
    <t>Суд почта харажати</t>
  </si>
  <si>
    <t>Кондиционер</t>
  </si>
  <si>
    <t>Услуга по организации и проведению торжественного мероприятия</t>
  </si>
  <si>
    <t xml:space="preserve">	Гостиничные услуги</t>
  </si>
  <si>
    <t>Услуга организации курсов по обучению и повышению квалификации по делопроизводству на узбекском языке</t>
  </si>
  <si>
    <t>Машины швейные бытовые</t>
  </si>
  <si>
    <t>Активная колонка</t>
  </si>
  <si>
    <t>Марка</t>
  </si>
  <si>
    <t>Фотоэлектрическая панель</t>
  </si>
  <si>
    <t>TRND-GC МЧЖ</t>
  </si>
  <si>
    <t>Наманган шахар МИБ</t>
  </si>
  <si>
    <t>HUDUDIY ELEKTR TARMOQLARIAsiyadorlik jamiyati</t>
  </si>
  <si>
    <t>ГУП "Центр развития информационно-коммуникационных технологий"</t>
  </si>
  <si>
    <t>Услуги юридические прочие</t>
  </si>
  <si>
    <t xml:space="preserve">	Бензин автомобильный</t>
  </si>
  <si>
    <t>Водосчетчик с импульсным выходом</t>
  </si>
  <si>
    <t>Услуга по текущему ремонту сплит кондиционеров</t>
  </si>
  <si>
    <t>Услуга по сбору государственных пошлин</t>
  </si>
  <si>
    <t>Услуга по съемке телевизионной передачи</t>
  </si>
  <si>
    <t>Услуга по погашению кредиторской задолженности</t>
  </si>
  <si>
    <t>кг</t>
  </si>
  <si>
    <t>ЛОТ</t>
  </si>
  <si>
    <t>ПСТН-Г0031/369/ДС1</t>
  </si>
  <si>
    <t>ИНТ-Г0352/69/ДС1</t>
  </si>
  <si>
    <t>ЛEД панель</t>
  </si>
  <si>
    <t>5-иловаъ!Ф8+ʼ5-иловаъ!Ф17+ʼ5-иловаъ!Ф23+ʼ5-иловаъ!Ф24+ʼ5-иловаъ!Ф25+ʼ5-иловаъ!Ф26+ʼ5-иловаъ!Ф27</t>
  </si>
  <si>
    <t>Ижро.гов.уз</t>
  </si>
  <si>
    <t>298/ТНАМ</t>
  </si>
  <si>
    <t>25101-2023/ИЖРО</t>
  </si>
  <si>
    <t>155/2023-НАМ</t>
  </si>
  <si>
    <t>16748-2023/ИЖРО</t>
  </si>
  <si>
    <t>12796-2023/ИЖРО</t>
  </si>
  <si>
    <t>ВПН-Г0343/69</t>
  </si>
  <si>
    <t>Услуги по предоставлению канала доступа к виртуальным частным cетям (ВПН)</t>
  </si>
  <si>
    <t>Наманган канцеляриялари МЧЖ</t>
  </si>
  <si>
    <t>TQXTF - LINE MCHJ</t>
  </si>
  <si>
    <t>MCHJ AFZALBEK-BARAKA UMIDI INVEST</t>
  </si>
  <si>
    <t>YaTT Jo`ramirzayev Xumoyin-Mirzo Xoshim O`g`li</t>
  </si>
  <si>
    <t xml:space="preserve">Улугбек-Ғ куп тармокли хусусий фирмаси </t>
  </si>
  <si>
    <t>Ўзбекистон Республикаси Давлат активларини бошқариш агентлигининг Наманган вилояти ҳудудий бошқармаси томонидан 2023 йил янваль-сентябрь ойларида қурилиш, реконструкция қилиш ва таъмирлаш ишлари бўйича ўтказилган танлов (тендер)лар тўғрисида 
МАЪЛУМОТ</t>
  </si>
  <si>
    <t xml:space="preserve">Ўзбекистон Республикаси Давлат активларини бошқариш агентлигининг Наманган вилояти ҳудудий бошқармаси томонидан 2023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</si>
  <si>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агентлигининг Наманган вилояти ҳудудий бошқармасида 2023 йил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</si>
  <si>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2023 йилнинг январь-сентябрь ойларида Ўзбекистон Республикаси Давлат активларини бошқариш агентлигининг Наманган вилояти ҳудудий бошқармасида ўтказилган назорат тадбирлари юзасидан</t>
  </si>
  <si>
    <t>2023 йил 1 октябрь ҳолатига</t>
  </si>
  <si>
    <t>2023 йилда Ўзбекистон Республикаси Давлат активларини бошқариш агентлигининг Наманган вилояти ҳудудий бошқармаси ҳузуридаги бюджетдан ташқари жамғармаси, ривожлантириш маблағлари ҳисобидан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</si>
</sst>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quotePrefix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15"/>
  <sheetViews>
    <sheetView view="pageBreakPreview" zoomScale="85" zoomScaleNormal="100" zoomScaleSheetLayoutView="85" workbookViewId="0">
      <selection activeCell="G8" sqref="G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11</v>
      </c>
    </row>
    <row r="2" spans="1:7" ht="70.5" customHeight="1" x14ac:dyDescent="0.3">
      <c r="A2" s="51" t="s">
        <v>186</v>
      </c>
      <c r="B2" s="51"/>
      <c r="C2" s="51"/>
      <c r="D2" s="51"/>
      <c r="E2" s="51"/>
      <c r="F2" s="51"/>
      <c r="G2" s="51"/>
    </row>
    <row r="3" spans="1:7" x14ac:dyDescent="0.3">
      <c r="A3" s="52" t="s">
        <v>9</v>
      </c>
      <c r="B3" s="52"/>
      <c r="C3" s="52"/>
      <c r="D3" s="52"/>
      <c r="E3" s="52"/>
      <c r="F3" s="52"/>
      <c r="G3" s="52"/>
    </row>
    <row r="4" spans="1:7" x14ac:dyDescent="0.3">
      <c r="G4" s="5" t="s">
        <v>10</v>
      </c>
    </row>
    <row r="5" spans="1:7" ht="45" customHeight="1" x14ac:dyDescent="0.3">
      <c r="A5" s="53" t="s">
        <v>0</v>
      </c>
      <c r="B5" s="53" t="s">
        <v>1</v>
      </c>
      <c r="C5" s="53" t="s">
        <v>2</v>
      </c>
      <c r="D5" s="53"/>
      <c r="E5" s="53"/>
      <c r="F5" s="53"/>
      <c r="G5" s="53"/>
    </row>
    <row r="6" spans="1:7" ht="34.5" customHeight="1" x14ac:dyDescent="0.3">
      <c r="A6" s="53"/>
      <c r="B6" s="53"/>
      <c r="C6" s="53" t="s">
        <v>3</v>
      </c>
      <c r="D6" s="53" t="s">
        <v>4</v>
      </c>
      <c r="E6" s="53"/>
      <c r="F6" s="53"/>
      <c r="G6" s="53"/>
    </row>
    <row r="7" spans="1:7" ht="150" x14ac:dyDescent="0.3">
      <c r="A7" s="53"/>
      <c r="B7" s="53"/>
      <c r="C7" s="53"/>
      <c r="D7" s="7" t="s">
        <v>5</v>
      </c>
      <c r="E7" s="7" t="s">
        <v>6</v>
      </c>
      <c r="F7" s="7" t="s">
        <v>7</v>
      </c>
      <c r="G7" s="7" t="s">
        <v>8</v>
      </c>
    </row>
    <row r="8" spans="1:7" ht="82.5" customHeight="1" x14ac:dyDescent="0.3">
      <c r="A8" s="2">
        <v>1</v>
      </c>
      <c r="B8" s="2" t="s">
        <v>147</v>
      </c>
      <c r="C8" s="4">
        <f>SUM(D8:G8)</f>
        <v>4779851314.1400003</v>
      </c>
      <c r="D8" s="4">
        <f>827654248+2285457258</f>
        <v>3113111506</v>
      </c>
      <c r="E8" s="4">
        <f>206138702+563864576</f>
        <v>770003278</v>
      </c>
      <c r="F8" s="4">
        <f>'3-илова'!E23</f>
        <v>896736530.13999999</v>
      </c>
      <c r="G8" s="4">
        <v>0</v>
      </c>
    </row>
    <row r="10" spans="1:7" x14ac:dyDescent="0.3">
      <c r="D10" s="42"/>
      <c r="F10" s="43"/>
      <c r="G10" s="42"/>
    </row>
    <row r="11" spans="1:7" x14ac:dyDescent="0.3">
      <c r="B11" s="1" t="s">
        <v>165</v>
      </c>
      <c r="E11" s="1" t="s">
        <v>166</v>
      </c>
      <c r="G11" s="43"/>
    </row>
    <row r="15" spans="1:7" x14ac:dyDescent="0.3">
      <c r="B15" s="1" t="s">
        <v>184</v>
      </c>
      <c r="E15" s="1" t="s">
        <v>185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rintOptions horizontalCentered="1"/>
  <pageMargins left="0.19685039370078741" right="0.19685039370078741" top="0.74803149606299213" bottom="0" header="0.31496062992125984" footer="0.31496062992125984"/>
  <pageSetup paperSize="9" scale="7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L15"/>
  <sheetViews>
    <sheetView view="pageBreakPreview" zoomScale="60" zoomScaleNormal="70" workbookViewId="0">
      <selection activeCell="B3" sqref="B3:L3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85</v>
      </c>
    </row>
    <row r="3" spans="1:12" x14ac:dyDescent="0.3">
      <c r="B3" s="52" t="s">
        <v>149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3">
      <c r="B4" s="52" t="s">
        <v>86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3">
      <c r="A6" s="53" t="s">
        <v>59</v>
      </c>
      <c r="B6" s="53" t="s">
        <v>87</v>
      </c>
      <c r="C6" s="53" t="s">
        <v>88</v>
      </c>
      <c r="D6" s="53" t="s">
        <v>89</v>
      </c>
      <c r="E6" s="53" t="s">
        <v>90</v>
      </c>
      <c r="F6" s="53" t="s">
        <v>91</v>
      </c>
      <c r="G6" s="53" t="s">
        <v>92</v>
      </c>
      <c r="H6" s="53" t="s">
        <v>93</v>
      </c>
      <c r="I6" s="53" t="s">
        <v>94</v>
      </c>
      <c r="J6" s="53"/>
      <c r="K6" s="53"/>
      <c r="L6" s="53" t="s">
        <v>95</v>
      </c>
    </row>
    <row r="7" spans="1:12" ht="150" x14ac:dyDescent="0.3">
      <c r="A7" s="53"/>
      <c r="B7" s="53"/>
      <c r="C7" s="53"/>
      <c r="D7" s="53"/>
      <c r="E7" s="53"/>
      <c r="F7" s="53"/>
      <c r="G7" s="53"/>
      <c r="H7" s="53"/>
      <c r="I7" s="7" t="s">
        <v>96</v>
      </c>
      <c r="J7" s="7" t="s">
        <v>97</v>
      </c>
      <c r="K7" s="7" t="s">
        <v>98</v>
      </c>
      <c r="L7" s="53"/>
    </row>
    <row r="8" spans="1:12" x14ac:dyDescent="0.3">
      <c r="A8" s="2">
        <v>1</v>
      </c>
      <c r="B8" s="2" t="s">
        <v>112</v>
      </c>
      <c r="C8" s="2" t="s">
        <v>112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</row>
    <row r="11" spans="1:12" x14ac:dyDescent="0.3">
      <c r="B11" s="1" t="s">
        <v>165</v>
      </c>
      <c r="K11" s="1" t="s">
        <v>166</v>
      </c>
    </row>
    <row r="15" spans="1:12" x14ac:dyDescent="0.3">
      <c r="B15" s="1" t="str">
        <f>+'1-илова'!B15</f>
        <v>Бош ҳисобчи в.в.б.</v>
      </c>
      <c r="K15" s="1" t="str">
        <f>+'1-илова'!E15</f>
        <v>Ж.Инамов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38" right="0.36" top="0.41" bottom="0.74803149606299213" header="0.31496062992125984" footer="0.31496062992125984"/>
  <pageSetup paperSize="9" scale="6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D17"/>
  <sheetViews>
    <sheetView view="pageBreakPreview" zoomScale="60" zoomScaleNormal="85" workbookViewId="0">
      <selection activeCell="B4" sqref="B4:D4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99</v>
      </c>
    </row>
    <row r="3" spans="1:4" ht="56.25" customHeight="1" x14ac:dyDescent="0.3">
      <c r="B3" s="51" t="s">
        <v>315</v>
      </c>
      <c r="C3" s="51"/>
      <c r="D3" s="51"/>
    </row>
    <row r="4" spans="1:4" x14ac:dyDescent="0.3">
      <c r="B4" s="52" t="s">
        <v>100</v>
      </c>
      <c r="C4" s="52"/>
      <c r="D4" s="52"/>
    </row>
    <row r="6" spans="1:4" x14ac:dyDescent="0.3">
      <c r="A6" s="7" t="s">
        <v>59</v>
      </c>
      <c r="B6" s="7" t="s">
        <v>101</v>
      </c>
      <c r="C6" s="7" t="s">
        <v>102</v>
      </c>
      <c r="D6" s="7" t="s">
        <v>103</v>
      </c>
    </row>
    <row r="7" spans="1:4" x14ac:dyDescent="0.3">
      <c r="A7" s="2">
        <v>1</v>
      </c>
      <c r="B7" s="2" t="s">
        <v>112</v>
      </c>
      <c r="C7" s="2" t="s">
        <v>112</v>
      </c>
      <c r="D7" s="2" t="s">
        <v>112</v>
      </c>
    </row>
    <row r="10" spans="1:4" ht="81" customHeight="1" x14ac:dyDescent="0.3">
      <c r="A10" s="15" t="s">
        <v>108</v>
      </c>
      <c r="B10" s="54" t="s">
        <v>169</v>
      </c>
      <c r="C10" s="54"/>
      <c r="D10" s="54"/>
    </row>
    <row r="13" spans="1:4" x14ac:dyDescent="0.3">
      <c r="B13" s="1" t="s">
        <v>165</v>
      </c>
      <c r="D13" s="1" t="s">
        <v>166</v>
      </c>
    </row>
    <row r="17" spans="2:4" x14ac:dyDescent="0.3">
      <c r="B17" s="1" t="str">
        <f>+'1-илова'!B15</f>
        <v>Бош ҳисобчи в.в.б.</v>
      </c>
      <c r="D17" s="1" t="str">
        <f>+'1-илова'!E15</f>
        <v>Ж.Инамов</v>
      </c>
    </row>
  </sheetData>
  <mergeCells count="3">
    <mergeCell ref="B3:D3"/>
    <mergeCell ref="B4:D4"/>
    <mergeCell ref="B10:D10"/>
  </mergeCells>
  <pageMargins left="0.35" right="0.28000000000000003" top="0.38" bottom="0.74803149606299213" header="0.31496062992125984" footer="0.31496062992125984"/>
  <pageSetup paperSize="9" scale="7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K41"/>
  <sheetViews>
    <sheetView tabSelected="1" view="pageBreakPreview" zoomScale="85" zoomScaleNormal="85" zoomScaleSheetLayoutView="85" workbookViewId="0">
      <selection activeCell="B4" sqref="B4:K4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31" t="s">
        <v>142</v>
      </c>
    </row>
    <row r="3" spans="1:11" ht="73.5" customHeight="1" x14ac:dyDescent="0.3">
      <c r="B3" s="51" t="s">
        <v>317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3">
      <c r="B4" s="52" t="s">
        <v>141</v>
      </c>
      <c r="C4" s="52"/>
      <c r="D4" s="52"/>
      <c r="E4" s="52"/>
      <c r="F4" s="52"/>
      <c r="G4" s="52"/>
      <c r="H4" s="52"/>
      <c r="I4" s="52"/>
      <c r="J4" s="52"/>
      <c r="K4" s="52"/>
    </row>
    <row r="6" spans="1:11" ht="31.5" customHeight="1" x14ac:dyDescent="0.3">
      <c r="A6" s="25"/>
      <c r="B6" s="29" t="s">
        <v>115</v>
      </c>
      <c r="C6" s="29"/>
      <c r="D6" s="25"/>
      <c r="E6" s="25"/>
      <c r="F6" s="25"/>
      <c r="G6" s="25"/>
      <c r="H6" s="25"/>
      <c r="I6" s="73" t="s">
        <v>316</v>
      </c>
      <c r="J6" s="73"/>
      <c r="K6" s="73"/>
    </row>
    <row r="7" spans="1:11" ht="37.5" x14ac:dyDescent="0.3">
      <c r="A7" s="66" t="s">
        <v>59</v>
      </c>
      <c r="B7" s="66" t="s">
        <v>116</v>
      </c>
      <c r="C7" s="66" t="s">
        <v>117</v>
      </c>
      <c r="D7" s="19" t="s">
        <v>118</v>
      </c>
      <c r="E7" s="66" t="s">
        <v>120</v>
      </c>
      <c r="F7" s="19" t="s">
        <v>121</v>
      </c>
      <c r="G7" s="66" t="s">
        <v>122</v>
      </c>
      <c r="H7" s="66"/>
      <c r="I7" s="66" t="s">
        <v>123</v>
      </c>
      <c r="J7" s="66"/>
      <c r="K7" s="66"/>
    </row>
    <row r="8" spans="1:11" ht="56.25" x14ac:dyDescent="0.3">
      <c r="A8" s="66"/>
      <c r="B8" s="66"/>
      <c r="C8" s="66"/>
      <c r="D8" s="19" t="s">
        <v>119</v>
      </c>
      <c r="E8" s="66"/>
      <c r="F8" s="19" t="s">
        <v>66</v>
      </c>
      <c r="G8" s="19" t="s">
        <v>124</v>
      </c>
      <c r="H8" s="19" t="s">
        <v>125</v>
      </c>
      <c r="I8" s="19" t="s">
        <v>126</v>
      </c>
      <c r="J8" s="19" t="s">
        <v>127</v>
      </c>
      <c r="K8" s="19" t="s">
        <v>128</v>
      </c>
    </row>
    <row r="9" spans="1:11" x14ac:dyDescent="0.3">
      <c r="A9" s="20" t="s">
        <v>129</v>
      </c>
      <c r="B9" s="26" t="s">
        <v>112</v>
      </c>
      <c r="C9" s="26" t="s">
        <v>112</v>
      </c>
      <c r="D9" s="26" t="s">
        <v>112</v>
      </c>
      <c r="E9" s="26" t="s">
        <v>112</v>
      </c>
      <c r="F9" s="26" t="s">
        <v>112</v>
      </c>
      <c r="G9" s="26" t="s">
        <v>112</v>
      </c>
      <c r="H9" s="26" t="s">
        <v>112</v>
      </c>
      <c r="I9" s="26" t="s">
        <v>112</v>
      </c>
      <c r="J9" s="26" t="s">
        <v>112</v>
      </c>
      <c r="K9" s="27" t="s">
        <v>112</v>
      </c>
    </row>
    <row r="10" spans="1:11" x14ac:dyDescent="0.3">
      <c r="A10" s="20" t="s">
        <v>130</v>
      </c>
      <c r="B10" s="26" t="s">
        <v>112</v>
      </c>
      <c r="C10" s="26" t="s">
        <v>112</v>
      </c>
      <c r="D10" s="26" t="s">
        <v>112</v>
      </c>
      <c r="E10" s="26" t="s">
        <v>112</v>
      </c>
      <c r="F10" s="26" t="s">
        <v>112</v>
      </c>
      <c r="G10" s="26" t="s">
        <v>112</v>
      </c>
      <c r="H10" s="26"/>
      <c r="I10" s="26"/>
      <c r="J10" s="26" t="s">
        <v>112</v>
      </c>
      <c r="K10" s="27" t="s">
        <v>112</v>
      </c>
    </row>
    <row r="11" spans="1:11" x14ac:dyDescent="0.3">
      <c r="A11" s="20" t="s">
        <v>131</v>
      </c>
      <c r="B11" s="26" t="s">
        <v>112</v>
      </c>
      <c r="C11" s="26" t="s">
        <v>112</v>
      </c>
      <c r="D11" s="26" t="s">
        <v>112</v>
      </c>
      <c r="E11" s="26" t="s">
        <v>112</v>
      </c>
      <c r="F11" s="26" t="s">
        <v>112</v>
      </c>
      <c r="G11" s="26" t="s">
        <v>112</v>
      </c>
      <c r="H11" s="26" t="s">
        <v>112</v>
      </c>
      <c r="I11" s="26" t="s">
        <v>112</v>
      </c>
      <c r="J11" s="26" t="s">
        <v>112</v>
      </c>
      <c r="K11" s="27" t="s">
        <v>112</v>
      </c>
    </row>
    <row r="12" spans="1:11" x14ac:dyDescent="0.3">
      <c r="A12" s="66" t="s">
        <v>42</v>
      </c>
      <c r="B12" s="66"/>
      <c r="C12" s="19" t="s">
        <v>34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3">
      <c r="A13" s="72"/>
      <c r="B13" s="30" t="s">
        <v>143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x14ac:dyDescent="0.3">
      <c r="A14" s="72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">
      <c r="A15" s="72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8.75" customHeight="1" x14ac:dyDescent="0.3">
      <c r="A16" s="25"/>
      <c r="B16" s="29" t="s">
        <v>132</v>
      </c>
      <c r="C16" s="29"/>
      <c r="D16" s="25"/>
      <c r="E16" s="25"/>
      <c r="F16" s="25"/>
      <c r="G16" s="25"/>
      <c r="H16" s="25"/>
      <c r="I16" s="73" t="s">
        <v>316</v>
      </c>
      <c r="J16" s="73"/>
      <c r="K16" s="73"/>
    </row>
    <row r="17" spans="1:11" ht="62.25" customHeight="1" x14ac:dyDescent="0.3">
      <c r="A17" s="66" t="s">
        <v>59</v>
      </c>
      <c r="B17" s="66" t="s">
        <v>133</v>
      </c>
      <c r="C17" s="66" t="s">
        <v>117</v>
      </c>
      <c r="D17" s="19" t="s">
        <v>118</v>
      </c>
      <c r="E17" s="66" t="s">
        <v>120</v>
      </c>
      <c r="F17" s="19" t="s">
        <v>121</v>
      </c>
      <c r="G17" s="75" t="s">
        <v>134</v>
      </c>
      <c r="H17" s="76"/>
      <c r="I17" s="76"/>
      <c r="J17" s="76"/>
      <c r="K17" s="77"/>
    </row>
    <row r="18" spans="1:11" ht="56.25" x14ac:dyDescent="0.3">
      <c r="A18" s="66"/>
      <c r="B18" s="66"/>
      <c r="C18" s="66"/>
      <c r="D18" s="19" t="s">
        <v>119</v>
      </c>
      <c r="E18" s="66"/>
      <c r="F18" s="19" t="s">
        <v>66</v>
      </c>
      <c r="G18" s="78"/>
      <c r="H18" s="79"/>
      <c r="I18" s="79"/>
      <c r="J18" s="79"/>
      <c r="K18" s="80"/>
    </row>
    <row r="19" spans="1:11" x14ac:dyDescent="0.3">
      <c r="A19" s="20" t="s">
        <v>129</v>
      </c>
      <c r="B19" s="26" t="s">
        <v>112</v>
      </c>
      <c r="C19" s="26" t="s">
        <v>112</v>
      </c>
      <c r="D19" s="26" t="s">
        <v>112</v>
      </c>
      <c r="E19" s="26" t="s">
        <v>112</v>
      </c>
      <c r="F19" s="26" t="s">
        <v>112</v>
      </c>
      <c r="G19" s="70" t="s">
        <v>112</v>
      </c>
      <c r="H19" s="69"/>
      <c r="I19" s="69"/>
      <c r="J19" s="69"/>
      <c r="K19" s="69"/>
    </row>
    <row r="20" spans="1:11" x14ac:dyDescent="0.3">
      <c r="A20" s="20" t="s">
        <v>130</v>
      </c>
      <c r="B20" s="26" t="s">
        <v>112</v>
      </c>
      <c r="C20" s="26" t="s">
        <v>112</v>
      </c>
      <c r="D20" s="26" t="s">
        <v>112</v>
      </c>
      <c r="E20" s="26" t="s">
        <v>112</v>
      </c>
      <c r="F20" s="26" t="s">
        <v>112</v>
      </c>
      <c r="G20" s="69" t="s">
        <v>112</v>
      </c>
      <c r="H20" s="69"/>
      <c r="I20" s="69"/>
      <c r="J20" s="69"/>
      <c r="K20" s="69"/>
    </row>
    <row r="21" spans="1:11" x14ac:dyDescent="0.3">
      <c r="A21" s="20" t="s">
        <v>131</v>
      </c>
      <c r="B21" s="26" t="s">
        <v>112</v>
      </c>
      <c r="C21" s="26" t="s">
        <v>112</v>
      </c>
      <c r="D21" s="26" t="s">
        <v>112</v>
      </c>
      <c r="E21" s="26" t="s">
        <v>112</v>
      </c>
      <c r="F21" s="26" t="s">
        <v>112</v>
      </c>
      <c r="G21" s="69" t="s">
        <v>112</v>
      </c>
      <c r="H21" s="69"/>
      <c r="I21" s="69"/>
      <c r="J21" s="69"/>
      <c r="K21" s="69"/>
    </row>
    <row r="22" spans="1:11" x14ac:dyDescent="0.3">
      <c r="A22" s="66" t="s">
        <v>42</v>
      </c>
      <c r="B22" s="66"/>
      <c r="C22" s="19" t="s">
        <v>34</v>
      </c>
      <c r="D22" s="19">
        <v>0</v>
      </c>
      <c r="E22" s="19">
        <v>0</v>
      </c>
      <c r="F22" s="19">
        <v>0</v>
      </c>
      <c r="G22" s="71" t="s">
        <v>34</v>
      </c>
      <c r="H22" s="71"/>
      <c r="I22" s="71"/>
      <c r="J22" s="71"/>
      <c r="K22" s="71"/>
    </row>
    <row r="23" spans="1:11" x14ac:dyDescent="0.3">
      <c r="A23" s="72"/>
      <c r="B23" s="30" t="s">
        <v>144</v>
      </c>
      <c r="C23" s="30"/>
      <c r="D23" s="30"/>
      <c r="E23" s="30"/>
      <c r="F23" s="30"/>
      <c r="G23" s="30"/>
      <c r="H23" s="30"/>
      <c r="I23" s="30"/>
      <c r="J23" s="30"/>
      <c r="K23" s="72"/>
    </row>
    <row r="24" spans="1:11" x14ac:dyDescent="0.3">
      <c r="A24" s="72"/>
      <c r="B24" s="30"/>
      <c r="C24" s="30"/>
      <c r="D24" s="30"/>
      <c r="E24" s="30"/>
      <c r="F24" s="30"/>
      <c r="G24" s="30"/>
      <c r="H24" s="30"/>
      <c r="I24" s="30"/>
      <c r="J24" s="30"/>
      <c r="K24" s="72"/>
    </row>
    <row r="25" spans="1:11" x14ac:dyDescent="0.3">
      <c r="A25" s="72"/>
      <c r="B25" s="30"/>
      <c r="C25" s="30"/>
      <c r="D25" s="30"/>
      <c r="E25" s="30"/>
      <c r="F25" s="30"/>
      <c r="G25" s="30"/>
      <c r="H25" s="30"/>
      <c r="I25" s="30"/>
      <c r="J25" s="30"/>
      <c r="K25" s="72"/>
    </row>
    <row r="26" spans="1:1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8.75" customHeight="1" x14ac:dyDescent="0.3">
      <c r="A27" s="25"/>
      <c r="B27" s="74" t="s">
        <v>135</v>
      </c>
      <c r="C27" s="74"/>
      <c r="D27" s="25"/>
      <c r="E27" s="25"/>
      <c r="F27" s="25"/>
      <c r="G27" s="25"/>
      <c r="H27" s="25"/>
      <c r="I27" s="73" t="s">
        <v>316</v>
      </c>
      <c r="J27" s="73"/>
      <c r="K27" s="73"/>
    </row>
    <row r="28" spans="1:11" ht="56.25" x14ac:dyDescent="0.3">
      <c r="A28" s="66" t="s">
        <v>59</v>
      </c>
      <c r="B28" s="66" t="s">
        <v>136</v>
      </c>
      <c r="C28" s="66" t="s">
        <v>117</v>
      </c>
      <c r="D28" s="66" t="s">
        <v>137</v>
      </c>
      <c r="E28" s="66" t="s">
        <v>138</v>
      </c>
      <c r="F28" s="19" t="s">
        <v>139</v>
      </c>
      <c r="G28" s="66" t="s">
        <v>140</v>
      </c>
      <c r="H28" s="66"/>
      <c r="I28" s="66"/>
      <c r="J28" s="66"/>
      <c r="K28" s="66"/>
    </row>
    <row r="29" spans="1:11" x14ac:dyDescent="0.3">
      <c r="A29" s="66"/>
      <c r="B29" s="66"/>
      <c r="C29" s="66"/>
      <c r="D29" s="66"/>
      <c r="E29" s="66"/>
      <c r="F29" s="19" t="s">
        <v>66</v>
      </c>
      <c r="G29" s="66"/>
      <c r="H29" s="66"/>
      <c r="I29" s="66"/>
      <c r="J29" s="66"/>
      <c r="K29" s="66"/>
    </row>
    <row r="30" spans="1:11" x14ac:dyDescent="0.3">
      <c r="A30" s="20" t="s">
        <v>129</v>
      </c>
      <c r="B30" s="26" t="s">
        <v>112</v>
      </c>
      <c r="C30" s="26" t="s">
        <v>112</v>
      </c>
      <c r="D30" s="26" t="s">
        <v>112</v>
      </c>
      <c r="E30" s="26" t="s">
        <v>112</v>
      </c>
      <c r="F30" s="26" t="s">
        <v>112</v>
      </c>
      <c r="G30" s="69" t="s">
        <v>112</v>
      </c>
      <c r="H30" s="69"/>
      <c r="I30" s="69"/>
      <c r="J30" s="69"/>
      <c r="K30" s="69"/>
    </row>
    <row r="31" spans="1:11" x14ac:dyDescent="0.3">
      <c r="A31" s="20" t="s">
        <v>130</v>
      </c>
      <c r="B31" s="26" t="s">
        <v>112</v>
      </c>
      <c r="C31" s="26" t="s">
        <v>112</v>
      </c>
      <c r="D31" s="26" t="s">
        <v>112</v>
      </c>
      <c r="E31" s="26" t="s">
        <v>112</v>
      </c>
      <c r="F31" s="26" t="s">
        <v>112</v>
      </c>
      <c r="G31" s="69" t="s">
        <v>112</v>
      </c>
      <c r="H31" s="69"/>
      <c r="I31" s="69"/>
      <c r="J31" s="69"/>
      <c r="K31" s="69"/>
    </row>
    <row r="32" spans="1:11" x14ac:dyDescent="0.3">
      <c r="A32" s="20" t="s">
        <v>131</v>
      </c>
      <c r="B32" s="26" t="s">
        <v>112</v>
      </c>
      <c r="C32" s="26" t="s">
        <v>112</v>
      </c>
      <c r="D32" s="26" t="s">
        <v>112</v>
      </c>
      <c r="E32" s="26" t="s">
        <v>112</v>
      </c>
      <c r="F32" s="26" t="s">
        <v>112</v>
      </c>
      <c r="G32" s="69" t="s">
        <v>112</v>
      </c>
      <c r="H32" s="69"/>
      <c r="I32" s="69"/>
      <c r="J32" s="69"/>
      <c r="K32" s="69"/>
    </row>
    <row r="33" spans="1:11" x14ac:dyDescent="0.3">
      <c r="A33" s="66" t="s">
        <v>42</v>
      </c>
      <c r="B33" s="66"/>
      <c r="C33" s="26"/>
      <c r="D33" s="19">
        <v>0</v>
      </c>
      <c r="E33" s="19">
        <v>0</v>
      </c>
      <c r="F33" s="19">
        <v>0</v>
      </c>
      <c r="G33" s="71" t="s">
        <v>34</v>
      </c>
      <c r="H33" s="71"/>
      <c r="I33" s="71"/>
      <c r="J33" s="71"/>
      <c r="K33" s="71"/>
    </row>
    <row r="34" spans="1:11" x14ac:dyDescent="0.3">
      <c r="B34" s="30" t="s">
        <v>145</v>
      </c>
    </row>
    <row r="37" spans="1:11" x14ac:dyDescent="0.3">
      <c r="B37" s="1" t="s">
        <v>165</v>
      </c>
      <c r="I37" s="1" t="s">
        <v>166</v>
      </c>
    </row>
    <row r="41" spans="1:11" x14ac:dyDescent="0.3">
      <c r="B41" s="1" t="str">
        <f>+'1-илова'!B15</f>
        <v>Бош ҳисобчи в.в.б.</v>
      </c>
      <c r="I41" s="1" t="str">
        <f>+'1-илова'!E15</f>
        <v>Ж.Инамов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31496062992125984" right="0.27559055118110237" top="0.43307086614173229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5"/>
  <sheetViews>
    <sheetView view="pageBreakPreview" zoomScale="85" zoomScaleNormal="85" zoomScaleSheetLayoutView="85" workbookViewId="0">
      <selection activeCell="A3" sqref="A3:I3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12</v>
      </c>
    </row>
    <row r="2" spans="1:9" ht="58.5" customHeight="1" x14ac:dyDescent="0.3">
      <c r="A2" s="51" t="s">
        <v>187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5" spans="1:9" x14ac:dyDescent="0.3">
      <c r="A5" s="53" t="s">
        <v>0</v>
      </c>
      <c r="B5" s="53" t="s">
        <v>13</v>
      </c>
      <c r="C5" s="53" t="s">
        <v>14</v>
      </c>
      <c r="D5" s="53" t="s">
        <v>15</v>
      </c>
      <c r="E5" s="53" t="s">
        <v>16</v>
      </c>
      <c r="F5" s="53" t="s">
        <v>17</v>
      </c>
      <c r="G5" s="53"/>
      <c r="H5" s="55" t="s">
        <v>18</v>
      </c>
      <c r="I5" s="55" t="s">
        <v>19</v>
      </c>
    </row>
    <row r="6" spans="1:9" ht="37.5" x14ac:dyDescent="0.3">
      <c r="A6" s="53"/>
      <c r="B6" s="53"/>
      <c r="C6" s="53"/>
      <c r="D6" s="53"/>
      <c r="E6" s="53"/>
      <c r="F6" s="7" t="s">
        <v>20</v>
      </c>
      <c r="G6" s="7" t="s">
        <v>21</v>
      </c>
      <c r="H6" s="56"/>
      <c r="I6" s="56"/>
    </row>
    <row r="7" spans="1:9" ht="37.5" x14ac:dyDescent="0.3">
      <c r="A7" s="2">
        <v>1</v>
      </c>
      <c r="B7" s="2" t="s">
        <v>147</v>
      </c>
      <c r="C7" s="2" t="s">
        <v>112</v>
      </c>
      <c r="D7" s="2" t="s">
        <v>112</v>
      </c>
      <c r="E7" s="2" t="s">
        <v>112</v>
      </c>
      <c r="F7" s="2" t="s">
        <v>112</v>
      </c>
      <c r="G7" s="2" t="s">
        <v>112</v>
      </c>
      <c r="H7" s="2" t="s">
        <v>112</v>
      </c>
      <c r="I7" s="2" t="s">
        <v>112</v>
      </c>
    </row>
    <row r="9" spans="1:9" ht="39.75" customHeight="1" x14ac:dyDescent="0.3">
      <c r="A9" s="15" t="s">
        <v>104</v>
      </c>
      <c r="B9" s="54" t="s">
        <v>164</v>
      </c>
      <c r="C9" s="54"/>
      <c r="D9" s="54"/>
      <c r="E9" s="54"/>
      <c r="F9" s="54"/>
      <c r="G9" s="54"/>
      <c r="H9" s="54"/>
      <c r="I9" s="54"/>
    </row>
    <row r="10" spans="1:9" x14ac:dyDescent="0.3">
      <c r="B10" s="14"/>
      <c r="C10" s="14"/>
      <c r="D10" s="14"/>
      <c r="E10" s="14"/>
      <c r="F10" s="14"/>
      <c r="G10" s="14"/>
      <c r="H10" s="14"/>
      <c r="I10" s="14"/>
    </row>
    <row r="11" spans="1:9" x14ac:dyDescent="0.3">
      <c r="B11" s="1" t="s">
        <v>165</v>
      </c>
      <c r="F11" s="14"/>
      <c r="G11" s="1" t="s">
        <v>166</v>
      </c>
      <c r="H11" s="14"/>
      <c r="I11" s="14"/>
    </row>
    <row r="15" spans="1:9" x14ac:dyDescent="0.3">
      <c r="B15" s="1" t="str">
        <f>+'1-илова'!B15</f>
        <v>Бош ҳисобчи в.в.б.</v>
      </c>
      <c r="G15" s="1" t="str">
        <f>+'1-илова'!E15</f>
        <v>Ж.Инамов</v>
      </c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19685039370078741" right="0.19685039370078741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30"/>
  <sheetViews>
    <sheetView view="pageBreakPreview" topLeftCell="A13" zoomScale="85" zoomScaleNormal="70" zoomScaleSheetLayoutView="85" workbookViewId="0">
      <selection activeCell="E23" sqref="E23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8" width="9.140625" style="1"/>
    <col min="9" max="9" width="12.85546875" style="1" bestFit="1" customWidth="1"/>
    <col min="10" max="10" width="10.28515625" style="1" bestFit="1" customWidth="1"/>
    <col min="11" max="16384" width="9.140625" style="1"/>
  </cols>
  <sheetData>
    <row r="1" spans="1:6" x14ac:dyDescent="0.3">
      <c r="F1" s="3" t="s">
        <v>22</v>
      </c>
    </row>
    <row r="3" spans="1:6" ht="45" customHeight="1" x14ac:dyDescent="0.3">
      <c r="A3" s="51" t="s">
        <v>188</v>
      </c>
      <c r="B3" s="51"/>
      <c r="C3" s="51"/>
      <c r="D3" s="51"/>
      <c r="E3" s="51"/>
      <c r="F3" s="51"/>
    </row>
    <row r="4" spans="1:6" x14ac:dyDescent="0.3">
      <c r="A4" s="52" t="s">
        <v>9</v>
      </c>
      <c r="B4" s="52"/>
      <c r="C4" s="52"/>
      <c r="D4" s="52"/>
      <c r="E4" s="52"/>
      <c r="F4" s="52"/>
    </row>
    <row r="6" spans="1:6" ht="67.5" customHeight="1" x14ac:dyDescent="0.3">
      <c r="A6" s="53" t="s">
        <v>0</v>
      </c>
      <c r="B6" s="53" t="s">
        <v>23</v>
      </c>
      <c r="C6" s="53" t="s">
        <v>24</v>
      </c>
      <c r="D6" s="53" t="s">
        <v>25</v>
      </c>
      <c r="E6" s="53"/>
      <c r="F6" s="55" t="s">
        <v>113</v>
      </c>
    </row>
    <row r="7" spans="1:6" ht="31.5" customHeight="1" x14ac:dyDescent="0.3">
      <c r="A7" s="53"/>
      <c r="B7" s="53"/>
      <c r="C7" s="53"/>
      <c r="D7" s="7" t="s">
        <v>26</v>
      </c>
      <c r="E7" s="7" t="s">
        <v>27</v>
      </c>
      <c r="F7" s="56"/>
    </row>
    <row r="8" spans="1:6" x14ac:dyDescent="0.3">
      <c r="A8" s="57">
        <v>1</v>
      </c>
      <c r="B8" s="57" t="s">
        <v>183</v>
      </c>
      <c r="C8" s="36" t="s">
        <v>29</v>
      </c>
      <c r="D8" s="6">
        <v>0</v>
      </c>
      <c r="E8" s="16">
        <v>0</v>
      </c>
      <c r="F8" s="57" t="s">
        <v>105</v>
      </c>
    </row>
    <row r="9" spans="1:6" ht="37.5" x14ac:dyDescent="0.3">
      <c r="A9" s="58"/>
      <c r="B9" s="58"/>
      <c r="C9" s="36" t="s">
        <v>30</v>
      </c>
      <c r="D9" s="6">
        <v>13</v>
      </c>
      <c r="E9" s="16">
        <v>11053271</v>
      </c>
      <c r="F9" s="58"/>
    </row>
    <row r="10" spans="1:6" ht="37.5" x14ac:dyDescent="0.3">
      <c r="A10" s="58"/>
      <c r="B10" s="58"/>
      <c r="C10" s="36" t="s">
        <v>31</v>
      </c>
      <c r="D10" s="6">
        <v>0</v>
      </c>
      <c r="E10" s="16">
        <v>0</v>
      </c>
      <c r="F10" s="58"/>
    </row>
    <row r="11" spans="1:6" ht="37.5" x14ac:dyDescent="0.3">
      <c r="A11" s="58"/>
      <c r="B11" s="58"/>
      <c r="C11" s="36" t="s">
        <v>32</v>
      </c>
      <c r="D11" s="6">
        <v>10</v>
      </c>
      <c r="E11" s="16">
        <v>73904901</v>
      </c>
      <c r="F11" s="58"/>
    </row>
    <row r="12" spans="1:6" x14ac:dyDescent="0.3">
      <c r="A12" s="58"/>
      <c r="B12" s="58"/>
      <c r="C12" s="7" t="s">
        <v>3</v>
      </c>
      <c r="D12" s="8">
        <f>SUM(D8:D11)</f>
        <v>23</v>
      </c>
      <c r="E12" s="17">
        <f>SUM(E8:E11)</f>
        <v>84958172</v>
      </c>
      <c r="F12" s="59"/>
    </row>
    <row r="13" spans="1:6" x14ac:dyDescent="0.3">
      <c r="A13" s="58"/>
      <c r="B13" s="58"/>
      <c r="C13" s="36" t="s">
        <v>29</v>
      </c>
      <c r="D13" s="6">
        <v>6</v>
      </c>
      <c r="E13" s="16">
        <v>610683000.00999999</v>
      </c>
      <c r="F13" s="57" t="s">
        <v>106</v>
      </c>
    </row>
    <row r="14" spans="1:6" ht="37.5" x14ac:dyDescent="0.3">
      <c r="A14" s="58"/>
      <c r="B14" s="58"/>
      <c r="C14" s="36" t="s">
        <v>30</v>
      </c>
      <c r="D14" s="6">
        <v>7</v>
      </c>
      <c r="E14" s="16">
        <v>9007000.0099999998</v>
      </c>
      <c r="F14" s="58"/>
    </row>
    <row r="15" spans="1:6" ht="37.5" x14ac:dyDescent="0.3">
      <c r="A15" s="58"/>
      <c r="B15" s="58"/>
      <c r="C15" s="36" t="s">
        <v>31</v>
      </c>
      <c r="D15" s="6">
        <v>0</v>
      </c>
      <c r="E15" s="16">
        <v>0</v>
      </c>
      <c r="F15" s="58"/>
    </row>
    <row r="16" spans="1:6" ht="37.5" x14ac:dyDescent="0.3">
      <c r="A16" s="58"/>
      <c r="B16" s="58"/>
      <c r="C16" s="36" t="s">
        <v>32</v>
      </c>
      <c r="D16" s="6">
        <v>34</v>
      </c>
      <c r="E16" s="16">
        <v>103724127.22000003</v>
      </c>
      <c r="F16" s="58"/>
    </row>
    <row r="17" spans="1:6" x14ac:dyDescent="0.3">
      <c r="A17" s="58"/>
      <c r="B17" s="58"/>
      <c r="C17" s="7" t="s">
        <v>3</v>
      </c>
      <c r="D17" s="8">
        <f>SUM(D13:D16)</f>
        <v>47</v>
      </c>
      <c r="E17" s="17">
        <f>SUM(E13:E16)</f>
        <v>723414127.24000001</v>
      </c>
      <c r="F17" s="59"/>
    </row>
    <row r="18" spans="1:6" x14ac:dyDescent="0.3">
      <c r="A18" s="58"/>
      <c r="B18" s="58"/>
      <c r="C18" s="36" t="s">
        <v>29</v>
      </c>
      <c r="D18" s="6">
        <v>1</v>
      </c>
      <c r="E18" s="16">
        <v>3900000</v>
      </c>
      <c r="F18" s="57" t="s">
        <v>107</v>
      </c>
    </row>
    <row r="19" spans="1:6" ht="37.5" x14ac:dyDescent="0.3">
      <c r="A19" s="58"/>
      <c r="B19" s="58"/>
      <c r="C19" s="36" t="s">
        <v>30</v>
      </c>
      <c r="D19" s="6">
        <v>4</v>
      </c>
      <c r="E19" s="16">
        <v>4872660</v>
      </c>
      <c r="F19" s="58"/>
    </row>
    <row r="20" spans="1:6" ht="37.5" x14ac:dyDescent="0.3">
      <c r="A20" s="58"/>
      <c r="B20" s="58"/>
      <c r="C20" s="36" t="s">
        <v>31</v>
      </c>
      <c r="D20" s="6">
        <v>0</v>
      </c>
      <c r="E20" s="16">
        <v>0</v>
      </c>
      <c r="F20" s="58"/>
    </row>
    <row r="21" spans="1:6" ht="37.5" x14ac:dyDescent="0.3">
      <c r="A21" s="58"/>
      <c r="B21" s="58"/>
      <c r="C21" s="36" t="s">
        <v>32</v>
      </c>
      <c r="D21" s="6">
        <v>32</v>
      </c>
      <c r="E21" s="16">
        <v>79591570.900000006</v>
      </c>
      <c r="F21" s="58"/>
    </row>
    <row r="22" spans="1:6" x14ac:dyDescent="0.3">
      <c r="A22" s="58"/>
      <c r="B22" s="58"/>
      <c r="C22" s="7" t="s">
        <v>3</v>
      </c>
      <c r="D22" s="8">
        <f>SUM(D18:D21)</f>
        <v>37</v>
      </c>
      <c r="E22" s="17">
        <f>SUM(E18:E21)</f>
        <v>88364230.900000006</v>
      </c>
      <c r="F22" s="58"/>
    </row>
    <row r="23" spans="1:6" x14ac:dyDescent="0.3">
      <c r="A23" s="59"/>
      <c r="B23" s="59"/>
      <c r="C23" s="7" t="s">
        <v>33</v>
      </c>
      <c r="D23" s="8">
        <f>D12+D17+D22</f>
        <v>107</v>
      </c>
      <c r="E23" s="17">
        <f>E12+E17+E22</f>
        <v>896736530.13999999</v>
      </c>
      <c r="F23" s="2" t="s">
        <v>34</v>
      </c>
    </row>
    <row r="26" spans="1:6" x14ac:dyDescent="0.3">
      <c r="B26" s="1" t="s">
        <v>165</v>
      </c>
      <c r="F26" s="1" t="s">
        <v>166</v>
      </c>
    </row>
    <row r="30" spans="1:6" x14ac:dyDescent="0.3">
      <c r="B30" s="1" t="str">
        <f>+'1-илова'!B15</f>
        <v>Бош ҳисобчи в.в.б.</v>
      </c>
      <c r="F30" s="1" t="str">
        <f>+'1-илова'!E15</f>
        <v>Ж.Инамов</v>
      </c>
    </row>
  </sheetData>
  <mergeCells count="12"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</mergeCells>
  <pageMargins left="0.41" right="0.35" top="0.34" bottom="0.39" header="0.31496062992125984" footer="0.31496062992125984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9"/>
  <sheetViews>
    <sheetView view="pageBreakPreview" zoomScale="60" zoomScaleNormal="70" workbookViewId="0">
      <selection activeCell="F11" sqref="F11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5" t="s">
        <v>36</v>
      </c>
    </row>
    <row r="3" spans="1:10" ht="58.5" customHeight="1" x14ac:dyDescent="0.3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x14ac:dyDescent="0.3">
      <c r="A6" s="53" t="s">
        <v>0</v>
      </c>
      <c r="B6" s="53" t="s">
        <v>23</v>
      </c>
      <c r="C6" s="53" t="s">
        <v>37</v>
      </c>
      <c r="D6" s="53" t="s">
        <v>109</v>
      </c>
      <c r="E6" s="53" t="s">
        <v>38</v>
      </c>
      <c r="F6" s="55" t="s">
        <v>39</v>
      </c>
      <c r="G6" s="53" t="s">
        <v>40</v>
      </c>
      <c r="H6" s="53" t="s">
        <v>17</v>
      </c>
      <c r="I6" s="53"/>
      <c r="J6" s="53" t="s">
        <v>41</v>
      </c>
    </row>
    <row r="7" spans="1:10" ht="37.5" x14ac:dyDescent="0.3">
      <c r="A7" s="53"/>
      <c r="B7" s="53"/>
      <c r="C7" s="53"/>
      <c r="D7" s="53"/>
      <c r="E7" s="53"/>
      <c r="F7" s="56"/>
      <c r="G7" s="53"/>
      <c r="H7" s="7" t="s">
        <v>20</v>
      </c>
      <c r="I7" s="7" t="s">
        <v>21</v>
      </c>
      <c r="J7" s="53"/>
    </row>
    <row r="8" spans="1:10" ht="56.25" x14ac:dyDescent="0.3">
      <c r="A8" s="2">
        <v>1</v>
      </c>
      <c r="B8" s="60" t="s">
        <v>183</v>
      </c>
      <c r="C8" s="2" t="s">
        <v>191</v>
      </c>
      <c r="D8" s="2" t="s">
        <v>160</v>
      </c>
      <c r="E8" s="2" t="s">
        <v>156</v>
      </c>
      <c r="F8" s="16">
        <v>550000000</v>
      </c>
      <c r="G8" s="32">
        <v>23110012240563</v>
      </c>
      <c r="H8" s="2" t="s">
        <v>192</v>
      </c>
      <c r="I8" s="2">
        <v>302725321</v>
      </c>
      <c r="J8" s="2" t="s">
        <v>194</v>
      </c>
    </row>
    <row r="9" spans="1:10" ht="37.5" x14ac:dyDescent="0.3">
      <c r="A9" s="2">
        <v>2</v>
      </c>
      <c r="B9" s="60"/>
      <c r="C9" s="38" t="s">
        <v>190</v>
      </c>
      <c r="D9" s="2" t="s">
        <v>160</v>
      </c>
      <c r="E9" s="2" t="s">
        <v>156</v>
      </c>
      <c r="F9" s="4">
        <v>57163841.219999999</v>
      </c>
      <c r="G9" s="32">
        <v>23110012267796</v>
      </c>
      <c r="H9" s="2" t="s">
        <v>195</v>
      </c>
      <c r="I9" s="2">
        <v>307050717</v>
      </c>
      <c r="J9" s="2" t="s">
        <v>196</v>
      </c>
    </row>
    <row r="10" spans="1:10" ht="37.5" x14ac:dyDescent="0.3">
      <c r="A10" s="2">
        <v>3</v>
      </c>
      <c r="B10" s="60"/>
      <c r="C10" s="38" t="s">
        <v>197</v>
      </c>
      <c r="D10" s="38" t="s">
        <v>160</v>
      </c>
      <c r="E10" s="38" t="s">
        <v>156</v>
      </c>
      <c r="F10" s="18">
        <v>42000000</v>
      </c>
      <c r="G10" s="32">
        <v>23110012293477</v>
      </c>
      <c r="H10" s="2" t="s">
        <v>198</v>
      </c>
      <c r="I10" s="2" t="s">
        <v>199</v>
      </c>
      <c r="J10" s="2" t="s">
        <v>200</v>
      </c>
    </row>
    <row r="11" spans="1:10" x14ac:dyDescent="0.3">
      <c r="A11" s="2"/>
      <c r="B11" s="60"/>
      <c r="C11" s="61" t="s">
        <v>42</v>
      </c>
      <c r="D11" s="62"/>
      <c r="E11" s="7" t="s">
        <v>34</v>
      </c>
      <c r="F11" s="9">
        <f>SUM(F8:F10)</f>
        <v>649163841.22000003</v>
      </c>
      <c r="G11" s="7" t="s">
        <v>34</v>
      </c>
      <c r="H11" s="7" t="s">
        <v>34</v>
      </c>
      <c r="I11" s="7" t="s">
        <v>34</v>
      </c>
      <c r="J11" s="7" t="s">
        <v>34</v>
      </c>
    </row>
    <row r="15" spans="1:10" x14ac:dyDescent="0.3">
      <c r="C15" s="1" t="s">
        <v>165</v>
      </c>
      <c r="I15" s="1" t="s">
        <v>166</v>
      </c>
    </row>
    <row r="19" spans="3:9" x14ac:dyDescent="0.3">
      <c r="C19" s="1" t="str">
        <f>+'1-илова'!B15</f>
        <v>Бош ҳисобчи в.в.б.</v>
      </c>
      <c r="I19" s="1" t="str">
        <f>+'1-илова'!E15</f>
        <v>Ж.Инамов</v>
      </c>
    </row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11:D11"/>
  </mergeCells>
  <pageMargins left="0.27" right="0.26" top="0.38" bottom="0.5" header="0.31496062992125984" footer="0.31496062992125984"/>
  <pageSetup paperSize="9" scale="5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Q128"/>
  <sheetViews>
    <sheetView topLeftCell="A118" zoomScale="85" zoomScaleNormal="85" zoomScaleSheetLayoutView="85" workbookViewId="0">
      <selection activeCell="F121" sqref="F121"/>
    </sheetView>
  </sheetViews>
  <sheetFormatPr defaultRowHeight="18.75" x14ac:dyDescent="0.3"/>
  <cols>
    <col min="1" max="1" width="11.140625" style="1" customWidth="1"/>
    <col min="2" max="2" width="15" style="1" customWidth="1"/>
    <col min="3" max="3" width="22.7109375" style="1" customWidth="1"/>
    <col min="4" max="4" width="28.5703125" style="1" customWidth="1"/>
    <col min="5" max="6" width="23.5703125" style="1" customWidth="1"/>
    <col min="7" max="8" width="26.85546875" style="1" customWidth="1"/>
    <col min="9" max="9" width="42.5703125" style="1" customWidth="1"/>
    <col min="10" max="10" width="20.140625" style="1" customWidth="1"/>
    <col min="11" max="11" width="28.5703125" style="1" customWidth="1"/>
    <col min="12" max="16384" width="9.140625" style="1"/>
  </cols>
  <sheetData>
    <row r="1" spans="1:17" x14ac:dyDescent="0.3">
      <c r="K1" s="3" t="s">
        <v>43</v>
      </c>
    </row>
    <row r="3" spans="1:17" ht="43.5" customHeight="1" x14ac:dyDescent="0.3">
      <c r="A3" s="51" t="s">
        <v>201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x14ac:dyDescent="0.3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7" x14ac:dyDescent="0.3">
      <c r="D5" s="50"/>
      <c r="K5" s="11" t="s">
        <v>45</v>
      </c>
    </row>
    <row r="6" spans="1:17" ht="34.5" customHeight="1" x14ac:dyDescent="0.3">
      <c r="A6" s="53" t="s">
        <v>0</v>
      </c>
      <c r="B6" s="53" t="s">
        <v>23</v>
      </c>
      <c r="C6" s="53" t="s">
        <v>37</v>
      </c>
      <c r="D6" s="53" t="s">
        <v>109</v>
      </c>
      <c r="E6" s="53" t="s">
        <v>38</v>
      </c>
      <c r="F6" s="53" t="s">
        <v>39</v>
      </c>
      <c r="G6" s="53" t="s">
        <v>40</v>
      </c>
      <c r="H6" s="53"/>
      <c r="I6" s="53" t="s">
        <v>17</v>
      </c>
      <c r="J6" s="53"/>
      <c r="K6" s="53" t="s">
        <v>41</v>
      </c>
    </row>
    <row r="7" spans="1:17" ht="42" customHeight="1" x14ac:dyDescent="0.3">
      <c r="A7" s="53"/>
      <c r="B7" s="53"/>
      <c r="C7" s="53"/>
      <c r="D7" s="53"/>
      <c r="E7" s="53"/>
      <c r="F7" s="53"/>
      <c r="G7" s="37" t="s">
        <v>294</v>
      </c>
      <c r="H7" s="37" t="s">
        <v>175</v>
      </c>
      <c r="I7" s="37" t="s">
        <v>20</v>
      </c>
      <c r="J7" s="37" t="s">
        <v>21</v>
      </c>
      <c r="K7" s="53"/>
    </row>
    <row r="8" spans="1:17" x14ac:dyDescent="0.3">
      <c r="A8" s="38">
        <v>1</v>
      </c>
      <c r="B8" s="60" t="s">
        <v>183</v>
      </c>
      <c r="C8" s="41" t="s">
        <v>180</v>
      </c>
      <c r="D8" s="38" t="s">
        <v>154</v>
      </c>
      <c r="E8" s="38" t="s">
        <v>156</v>
      </c>
      <c r="F8" s="34">
        <v>500000</v>
      </c>
      <c r="G8" s="32">
        <v>231110081975050</v>
      </c>
      <c r="H8" s="38">
        <v>1720142</v>
      </c>
      <c r="I8" s="38" t="s">
        <v>307</v>
      </c>
      <c r="J8" s="38">
        <v>302285214</v>
      </c>
      <c r="K8" s="38" t="s">
        <v>152</v>
      </c>
    </row>
    <row r="9" spans="1:17" ht="75" x14ac:dyDescent="0.3">
      <c r="A9" s="38">
        <v>2</v>
      </c>
      <c r="B9" s="60"/>
      <c r="C9" s="41" t="s">
        <v>219</v>
      </c>
      <c r="D9" s="38" t="s">
        <v>154</v>
      </c>
      <c r="E9" s="38" t="s">
        <v>156</v>
      </c>
      <c r="F9" s="34">
        <v>2520000</v>
      </c>
      <c r="G9" s="32">
        <v>231110081959478</v>
      </c>
      <c r="H9" s="38">
        <v>1706673</v>
      </c>
      <c r="I9" s="38" t="s">
        <v>308</v>
      </c>
      <c r="J9" s="38">
        <v>310480428</v>
      </c>
      <c r="K9" s="38" t="s">
        <v>152</v>
      </c>
    </row>
    <row r="10" spans="1:17" ht="56.25" x14ac:dyDescent="0.3">
      <c r="A10" s="38">
        <v>3</v>
      </c>
      <c r="B10" s="60"/>
      <c r="C10" s="41" t="s">
        <v>203</v>
      </c>
      <c r="D10" s="38" t="s">
        <v>154</v>
      </c>
      <c r="E10" s="38" t="s">
        <v>156</v>
      </c>
      <c r="F10" s="34">
        <v>230230</v>
      </c>
      <c r="G10" s="32">
        <v>231110081877354</v>
      </c>
      <c r="H10" s="38">
        <v>1630585</v>
      </c>
      <c r="I10" s="38" t="s">
        <v>202</v>
      </c>
      <c r="J10" s="38">
        <v>308137384</v>
      </c>
      <c r="K10" s="38" t="s">
        <v>158</v>
      </c>
      <c r="Q10" s="40" t="s">
        <v>298</v>
      </c>
    </row>
    <row r="11" spans="1:17" ht="56.25" x14ac:dyDescent="0.3">
      <c r="A11" s="38">
        <v>4</v>
      </c>
      <c r="B11" s="60"/>
      <c r="C11" s="41" t="s">
        <v>206</v>
      </c>
      <c r="D11" s="38" t="s">
        <v>154</v>
      </c>
      <c r="E11" s="38" t="s">
        <v>156</v>
      </c>
      <c r="F11" s="34">
        <v>892411</v>
      </c>
      <c r="G11" s="32">
        <v>231110081877380</v>
      </c>
      <c r="H11" s="38">
        <v>1630605</v>
      </c>
      <c r="I11" s="38" t="s">
        <v>202</v>
      </c>
      <c r="J11" s="38">
        <v>308137384</v>
      </c>
      <c r="K11" s="38" t="s">
        <v>158</v>
      </c>
    </row>
    <row r="12" spans="1:17" ht="37.5" x14ac:dyDescent="0.3">
      <c r="A12" s="38">
        <v>5</v>
      </c>
      <c r="B12" s="60"/>
      <c r="C12" s="41" t="s">
        <v>220</v>
      </c>
      <c r="D12" s="38" t="s">
        <v>154</v>
      </c>
      <c r="E12" s="38" t="s">
        <v>156</v>
      </c>
      <c r="F12" s="34">
        <v>211680</v>
      </c>
      <c r="G12" s="32">
        <v>231110081877276</v>
      </c>
      <c r="H12" s="38">
        <v>1633034</v>
      </c>
      <c r="I12" s="38" t="s">
        <v>208</v>
      </c>
      <c r="J12" s="38">
        <v>303493611</v>
      </c>
      <c r="K12" s="38" t="s">
        <v>152</v>
      </c>
    </row>
    <row r="13" spans="1:17" ht="93.75" x14ac:dyDescent="0.3">
      <c r="A13" s="38">
        <v>6</v>
      </c>
      <c r="B13" s="60"/>
      <c r="C13" s="41" t="s">
        <v>221</v>
      </c>
      <c r="D13" s="38" t="s">
        <v>154</v>
      </c>
      <c r="E13" s="38" t="s">
        <v>155</v>
      </c>
      <c r="F13" s="34">
        <v>16044000</v>
      </c>
      <c r="G13" s="32">
        <v>231100421459565</v>
      </c>
      <c r="H13" s="38" t="s">
        <v>204</v>
      </c>
      <c r="I13" s="38" t="s">
        <v>209</v>
      </c>
      <c r="J13" s="38">
        <v>304831940</v>
      </c>
      <c r="K13" s="38" t="s">
        <v>153</v>
      </c>
    </row>
    <row r="14" spans="1:17" ht="56.25" x14ac:dyDescent="0.3">
      <c r="A14" s="38">
        <v>7</v>
      </c>
      <c r="B14" s="60"/>
      <c r="C14" s="41" t="s">
        <v>222</v>
      </c>
      <c r="D14" s="38" t="s">
        <v>154</v>
      </c>
      <c r="E14" s="38" t="s">
        <v>156</v>
      </c>
      <c r="F14" s="34">
        <v>1997600</v>
      </c>
      <c r="G14" s="32">
        <v>231110081783519</v>
      </c>
      <c r="H14" s="38">
        <v>1524007</v>
      </c>
      <c r="I14" s="38" t="s">
        <v>207</v>
      </c>
      <c r="J14" s="38">
        <v>302285214</v>
      </c>
      <c r="K14" s="38" t="s">
        <v>158</v>
      </c>
    </row>
    <row r="15" spans="1:17" ht="37.5" x14ac:dyDescent="0.3">
      <c r="A15" s="38">
        <v>8</v>
      </c>
      <c r="B15" s="60"/>
      <c r="C15" s="41" t="s">
        <v>173</v>
      </c>
      <c r="D15" s="38" t="s">
        <v>154</v>
      </c>
      <c r="E15" s="38" t="s">
        <v>155</v>
      </c>
      <c r="F15" s="34">
        <v>2413080</v>
      </c>
      <c r="G15" s="32">
        <v>231100241260382</v>
      </c>
      <c r="H15" s="38" t="s">
        <v>295</v>
      </c>
      <c r="I15" s="38" t="s">
        <v>210</v>
      </c>
      <c r="J15" s="38">
        <v>203366731</v>
      </c>
      <c r="K15" s="38" t="s">
        <v>151</v>
      </c>
    </row>
    <row r="16" spans="1:17" ht="56.25" x14ac:dyDescent="0.3">
      <c r="A16" s="38">
        <v>9</v>
      </c>
      <c r="B16" s="60"/>
      <c r="C16" s="41" t="s">
        <v>174</v>
      </c>
      <c r="D16" s="38" t="s">
        <v>154</v>
      </c>
      <c r="E16" s="38" t="s">
        <v>155</v>
      </c>
      <c r="F16" s="34">
        <v>12000000</v>
      </c>
      <c r="G16" s="32">
        <v>231100241267915</v>
      </c>
      <c r="H16" s="38" t="s">
        <v>296</v>
      </c>
      <c r="I16" s="38" t="s">
        <v>210</v>
      </c>
      <c r="J16" s="38">
        <v>203366731</v>
      </c>
      <c r="K16" s="38" t="s">
        <v>151</v>
      </c>
    </row>
    <row r="17" spans="1:11" ht="56.25" x14ac:dyDescent="0.3">
      <c r="A17" s="38">
        <v>10</v>
      </c>
      <c r="B17" s="60"/>
      <c r="C17" s="41" t="s">
        <v>223</v>
      </c>
      <c r="D17" s="38" t="s">
        <v>154</v>
      </c>
      <c r="E17" s="38" t="s">
        <v>155</v>
      </c>
      <c r="F17" s="34">
        <v>30772800</v>
      </c>
      <c r="G17" s="32">
        <v>231100101239033</v>
      </c>
      <c r="H17" s="38" t="s">
        <v>205</v>
      </c>
      <c r="I17" s="38" t="s">
        <v>211</v>
      </c>
      <c r="J17" s="38">
        <v>306350099</v>
      </c>
      <c r="K17" s="38" t="s">
        <v>262</v>
      </c>
    </row>
    <row r="18" spans="1:11" ht="93.75" x14ac:dyDescent="0.3">
      <c r="A18" s="38">
        <v>11</v>
      </c>
      <c r="B18" s="60"/>
      <c r="C18" s="41" t="s">
        <v>224</v>
      </c>
      <c r="D18" s="38" t="s">
        <v>154</v>
      </c>
      <c r="E18" s="38" t="s">
        <v>156</v>
      </c>
      <c r="F18" s="34">
        <v>8999500</v>
      </c>
      <c r="G18" s="32">
        <v>231110081669896</v>
      </c>
      <c r="H18" s="38">
        <v>1415763</v>
      </c>
      <c r="I18" s="38" t="s">
        <v>212</v>
      </c>
      <c r="J18" s="38">
        <v>307455092</v>
      </c>
      <c r="K18" s="38" t="s">
        <v>151</v>
      </c>
    </row>
    <row r="19" spans="1:11" x14ac:dyDescent="0.3">
      <c r="A19" s="38">
        <v>12</v>
      </c>
      <c r="B19" s="60"/>
      <c r="C19" s="41" t="s">
        <v>225</v>
      </c>
      <c r="D19" s="38" t="s">
        <v>154</v>
      </c>
      <c r="E19" s="38" t="s">
        <v>156</v>
      </c>
      <c r="F19" s="34">
        <v>48000</v>
      </c>
      <c r="G19" s="32">
        <v>231110081665975</v>
      </c>
      <c r="H19" s="38">
        <v>1412128</v>
      </c>
      <c r="I19" s="38" t="s">
        <v>213</v>
      </c>
      <c r="J19" s="38">
        <v>306754419</v>
      </c>
      <c r="K19" s="38" t="s">
        <v>152</v>
      </c>
    </row>
    <row r="20" spans="1:11" ht="37.5" x14ac:dyDescent="0.3">
      <c r="A20" s="38">
        <v>13</v>
      </c>
      <c r="B20" s="60"/>
      <c r="C20" s="41" t="s">
        <v>226</v>
      </c>
      <c r="D20" s="38" t="s">
        <v>154</v>
      </c>
      <c r="E20" s="38" t="s">
        <v>156</v>
      </c>
      <c r="F20" s="34">
        <v>1200000</v>
      </c>
      <c r="G20" s="32">
        <v>231110081624507</v>
      </c>
      <c r="H20" s="38">
        <v>1375209</v>
      </c>
      <c r="I20" s="38" t="s">
        <v>214</v>
      </c>
      <c r="J20" s="38">
        <v>32612941670049</v>
      </c>
      <c r="K20" s="38" t="s">
        <v>152</v>
      </c>
    </row>
    <row r="21" spans="1:11" ht="60.75" customHeight="1" x14ac:dyDescent="0.3">
      <c r="A21" s="38">
        <v>14</v>
      </c>
      <c r="B21" s="60"/>
      <c r="C21" s="41" t="s">
        <v>227</v>
      </c>
      <c r="D21" s="38" t="s">
        <v>154</v>
      </c>
      <c r="E21" s="38" t="s">
        <v>156</v>
      </c>
      <c r="F21" s="34">
        <v>800000</v>
      </c>
      <c r="G21" s="32">
        <v>231110081590255</v>
      </c>
      <c r="H21" s="38">
        <v>1347655</v>
      </c>
      <c r="I21" s="38" t="s">
        <v>215</v>
      </c>
      <c r="J21" s="38">
        <v>301921103</v>
      </c>
      <c r="K21" s="38" t="s">
        <v>151</v>
      </c>
    </row>
    <row r="22" spans="1:11" ht="112.5" x14ac:dyDescent="0.3">
      <c r="A22" s="38">
        <v>15</v>
      </c>
      <c r="B22" s="60"/>
      <c r="C22" s="41" t="s">
        <v>228</v>
      </c>
      <c r="D22" s="38" t="s">
        <v>154</v>
      </c>
      <c r="E22" s="38" t="s">
        <v>155</v>
      </c>
      <c r="F22" s="34">
        <v>900000</v>
      </c>
      <c r="G22" s="32">
        <v>231100141740715</v>
      </c>
      <c r="H22" s="38">
        <v>10</v>
      </c>
      <c r="I22" s="38" t="s">
        <v>216</v>
      </c>
      <c r="J22" s="38">
        <v>200523428</v>
      </c>
      <c r="K22" s="38" t="s">
        <v>151</v>
      </c>
    </row>
    <row r="23" spans="1:11" ht="56.25" x14ac:dyDescent="0.3">
      <c r="A23" s="38">
        <v>16</v>
      </c>
      <c r="B23" s="60"/>
      <c r="C23" s="41" t="s">
        <v>229</v>
      </c>
      <c r="D23" s="38" t="s">
        <v>154</v>
      </c>
      <c r="E23" s="38" t="s">
        <v>156</v>
      </c>
      <c r="F23" s="34">
        <v>1116000</v>
      </c>
      <c r="G23" s="32">
        <v>231110081552702</v>
      </c>
      <c r="H23" s="38">
        <v>1311247</v>
      </c>
      <c r="I23" s="38" t="s">
        <v>207</v>
      </c>
      <c r="J23" s="38">
        <v>302285214</v>
      </c>
      <c r="K23" s="38" t="s">
        <v>158</v>
      </c>
    </row>
    <row r="24" spans="1:11" ht="37.5" x14ac:dyDescent="0.3">
      <c r="A24" s="38">
        <v>17</v>
      </c>
      <c r="B24" s="60"/>
      <c r="C24" s="41" t="s">
        <v>230</v>
      </c>
      <c r="D24" s="38" t="s">
        <v>154</v>
      </c>
      <c r="E24" s="38" t="s">
        <v>156</v>
      </c>
      <c r="F24" s="34">
        <v>552030</v>
      </c>
      <c r="G24" s="32">
        <v>231110081553324</v>
      </c>
      <c r="H24" s="38">
        <v>1311724</v>
      </c>
      <c r="I24" s="38" t="s">
        <v>309</v>
      </c>
      <c r="J24" s="38">
        <v>308680938</v>
      </c>
      <c r="K24" s="38" t="s">
        <v>152</v>
      </c>
    </row>
    <row r="25" spans="1:11" ht="37.5" x14ac:dyDescent="0.3">
      <c r="A25" s="38">
        <v>18</v>
      </c>
      <c r="B25" s="60"/>
      <c r="C25" s="41" t="s">
        <v>231</v>
      </c>
      <c r="D25" s="38" t="s">
        <v>154</v>
      </c>
      <c r="E25" s="38" t="s">
        <v>156</v>
      </c>
      <c r="F25" s="34">
        <v>400000</v>
      </c>
      <c r="G25" s="32">
        <v>231110081506900</v>
      </c>
      <c r="H25" s="38">
        <v>1269970</v>
      </c>
      <c r="I25" s="38" t="s">
        <v>217</v>
      </c>
      <c r="J25" s="38">
        <v>310040816</v>
      </c>
      <c r="K25" s="38" t="s">
        <v>158</v>
      </c>
    </row>
    <row r="26" spans="1:11" x14ac:dyDescent="0.3">
      <c r="A26" s="38">
        <v>19</v>
      </c>
      <c r="B26" s="60"/>
      <c r="C26" s="41" t="s">
        <v>232</v>
      </c>
      <c r="D26" s="38" t="s">
        <v>154</v>
      </c>
      <c r="E26" s="38" t="s">
        <v>156</v>
      </c>
      <c r="F26" s="34">
        <v>414000</v>
      </c>
      <c r="G26" s="32">
        <v>231110081503766</v>
      </c>
      <c r="H26" s="38">
        <v>1267230</v>
      </c>
      <c r="I26" s="38" t="s">
        <v>207</v>
      </c>
      <c r="J26" s="38">
        <v>302285214</v>
      </c>
      <c r="K26" s="38" t="s">
        <v>152</v>
      </c>
    </row>
    <row r="27" spans="1:11" ht="37.5" x14ac:dyDescent="0.3">
      <c r="A27" s="38">
        <v>20</v>
      </c>
      <c r="B27" s="60"/>
      <c r="C27" s="41" t="s">
        <v>297</v>
      </c>
      <c r="D27" s="38" t="s">
        <v>154</v>
      </c>
      <c r="E27" s="38" t="s">
        <v>156</v>
      </c>
      <c r="F27" s="34">
        <v>384000</v>
      </c>
      <c r="G27" s="32">
        <v>231110081505319</v>
      </c>
      <c r="H27" s="38">
        <v>1268655</v>
      </c>
      <c r="I27" s="38" t="s">
        <v>310</v>
      </c>
      <c r="J27" s="38">
        <v>32805942170010</v>
      </c>
      <c r="K27" s="38" t="s">
        <v>152</v>
      </c>
    </row>
    <row r="28" spans="1:11" ht="56.25" x14ac:dyDescent="0.3">
      <c r="A28" s="38">
        <v>21</v>
      </c>
      <c r="B28" s="60"/>
      <c r="C28" s="41" t="s">
        <v>203</v>
      </c>
      <c r="D28" s="38" t="s">
        <v>154</v>
      </c>
      <c r="E28" s="38" t="s">
        <v>156</v>
      </c>
      <c r="F28" s="34">
        <v>799000</v>
      </c>
      <c r="G28" s="32">
        <v>231110081451076</v>
      </c>
      <c r="H28" s="38">
        <v>1214610</v>
      </c>
      <c r="I28" s="38" t="s">
        <v>207</v>
      </c>
      <c r="J28" s="38">
        <v>302285214</v>
      </c>
      <c r="K28" s="38" t="s">
        <v>158</v>
      </c>
    </row>
    <row r="29" spans="1:11" x14ac:dyDescent="0.3">
      <c r="A29" s="38">
        <v>22</v>
      </c>
      <c r="B29" s="60"/>
      <c r="C29" s="41" t="s">
        <v>180</v>
      </c>
      <c r="D29" s="38" t="s">
        <v>154</v>
      </c>
      <c r="E29" s="38" t="s">
        <v>156</v>
      </c>
      <c r="F29" s="34">
        <v>1232000</v>
      </c>
      <c r="G29" s="32">
        <v>231110081409474</v>
      </c>
      <c r="H29" s="38">
        <v>1178746</v>
      </c>
      <c r="I29" s="38" t="s">
        <v>208</v>
      </c>
      <c r="J29" s="38">
        <v>303493611</v>
      </c>
      <c r="K29" s="38" t="s">
        <v>152</v>
      </c>
    </row>
    <row r="30" spans="1:11" ht="79.5" customHeight="1" x14ac:dyDescent="0.3">
      <c r="A30" s="38">
        <v>23</v>
      </c>
      <c r="B30" s="60"/>
      <c r="C30" s="41" t="s">
        <v>233</v>
      </c>
      <c r="D30" s="38" t="s">
        <v>154</v>
      </c>
      <c r="E30" s="38" t="s">
        <v>156</v>
      </c>
      <c r="F30" s="34">
        <v>953904</v>
      </c>
      <c r="G30" s="32">
        <v>231110081351232</v>
      </c>
      <c r="H30" s="38">
        <v>1122786</v>
      </c>
      <c r="I30" s="38" t="s">
        <v>311</v>
      </c>
      <c r="J30" s="38">
        <v>201923245</v>
      </c>
      <c r="K30" s="38" t="s">
        <v>151</v>
      </c>
    </row>
    <row r="31" spans="1:11" ht="75" x14ac:dyDescent="0.3">
      <c r="A31" s="38">
        <v>24</v>
      </c>
      <c r="B31" s="60"/>
      <c r="C31" s="41" t="s">
        <v>171</v>
      </c>
      <c r="D31" s="38" t="s">
        <v>154</v>
      </c>
      <c r="E31" s="38" t="s">
        <v>156</v>
      </c>
      <c r="F31" s="34">
        <v>1495000</v>
      </c>
      <c r="G31" s="32">
        <v>231110081230271</v>
      </c>
      <c r="H31" s="38">
        <v>1013305</v>
      </c>
      <c r="I31" s="38" t="s">
        <v>179</v>
      </c>
      <c r="J31" s="38">
        <v>32807822070010</v>
      </c>
      <c r="K31" s="38" t="s">
        <v>151</v>
      </c>
    </row>
    <row r="32" spans="1:11" ht="37.5" x14ac:dyDescent="0.3">
      <c r="A32" s="38">
        <v>25</v>
      </c>
      <c r="B32" s="60"/>
      <c r="C32" s="41" t="s">
        <v>172</v>
      </c>
      <c r="D32" s="38" t="s">
        <v>154</v>
      </c>
      <c r="E32" s="38" t="s">
        <v>155</v>
      </c>
      <c r="F32" s="34">
        <v>1196570.3999999999</v>
      </c>
      <c r="G32" s="32">
        <v>231100101239065</v>
      </c>
      <c r="H32" s="38">
        <v>9900027813</v>
      </c>
      <c r="I32" s="38" t="s">
        <v>218</v>
      </c>
      <c r="J32" s="38">
        <v>200048456</v>
      </c>
      <c r="K32" s="38" t="s">
        <v>153</v>
      </c>
    </row>
    <row r="33" spans="1:11" s="48" customFormat="1" ht="23.25" customHeight="1" x14ac:dyDescent="0.3">
      <c r="A33" s="45" t="s">
        <v>176</v>
      </c>
      <c r="B33" s="60"/>
      <c r="C33" s="41" t="s">
        <v>44</v>
      </c>
      <c r="D33" s="41" t="s">
        <v>34</v>
      </c>
      <c r="E33" s="46" t="s">
        <v>34</v>
      </c>
      <c r="F33" s="49">
        <f>SUM(F8:F32)</f>
        <v>88071805.400000006</v>
      </c>
      <c r="G33" s="46"/>
      <c r="H33" s="46"/>
      <c r="I33" s="46"/>
      <c r="J33" s="46"/>
      <c r="K33" s="46"/>
    </row>
    <row r="34" spans="1:11" ht="37.5" x14ac:dyDescent="0.3">
      <c r="A34" s="38">
        <v>1</v>
      </c>
      <c r="B34" s="60"/>
      <c r="C34" s="41" t="s">
        <v>263</v>
      </c>
      <c r="D34" s="38" t="s">
        <v>160</v>
      </c>
      <c r="E34" s="38" t="s">
        <v>177</v>
      </c>
      <c r="F34" s="16">
        <v>42000000</v>
      </c>
      <c r="G34" s="32">
        <v>23110012293477</v>
      </c>
      <c r="H34" s="38" t="s">
        <v>259</v>
      </c>
      <c r="I34" s="38" t="s">
        <v>198</v>
      </c>
      <c r="J34" s="38">
        <v>308598967</v>
      </c>
      <c r="K34" s="38" t="s">
        <v>193</v>
      </c>
    </row>
    <row r="35" spans="1:11" ht="37.5" x14ac:dyDescent="0.3">
      <c r="A35" s="38">
        <v>2</v>
      </c>
      <c r="B35" s="60"/>
      <c r="C35" s="41" t="s">
        <v>264</v>
      </c>
      <c r="D35" s="38" t="s">
        <v>160</v>
      </c>
      <c r="E35" s="38" t="s">
        <v>156</v>
      </c>
      <c r="F35" s="16">
        <v>304000.01</v>
      </c>
      <c r="G35" s="32">
        <v>231110081847613</v>
      </c>
      <c r="H35" s="38">
        <v>1603947</v>
      </c>
      <c r="I35" s="38" t="s">
        <v>243</v>
      </c>
      <c r="J35" s="38">
        <v>308964109</v>
      </c>
      <c r="K35" s="38" t="s">
        <v>152</v>
      </c>
    </row>
    <row r="36" spans="1:11" ht="56.25" customHeight="1" x14ac:dyDescent="0.3">
      <c r="A36" s="38">
        <v>3</v>
      </c>
      <c r="B36" s="60"/>
      <c r="C36" s="41" t="s">
        <v>265</v>
      </c>
      <c r="D36" s="38" t="s">
        <v>160</v>
      </c>
      <c r="E36" s="38" t="s">
        <v>156</v>
      </c>
      <c r="F36" s="16">
        <v>9750000</v>
      </c>
      <c r="G36" s="32">
        <v>231110081850660</v>
      </c>
      <c r="H36" s="38">
        <v>1606952</v>
      </c>
      <c r="I36" s="38" t="s">
        <v>244</v>
      </c>
      <c r="J36" s="38">
        <v>307229475</v>
      </c>
      <c r="K36" s="38" t="s">
        <v>152</v>
      </c>
    </row>
    <row r="37" spans="1:11" ht="37.5" x14ac:dyDescent="0.3">
      <c r="A37" s="38">
        <v>4</v>
      </c>
      <c r="B37" s="60"/>
      <c r="C37" s="41" t="s">
        <v>266</v>
      </c>
      <c r="D37" s="38" t="s">
        <v>160</v>
      </c>
      <c r="E37" s="38" t="s">
        <v>156</v>
      </c>
      <c r="F37" s="16">
        <v>5500000</v>
      </c>
      <c r="G37" s="32">
        <v>231110081850747</v>
      </c>
      <c r="H37" s="38">
        <v>1607008</v>
      </c>
      <c r="I37" s="38" t="s">
        <v>245</v>
      </c>
      <c r="J37" s="38">
        <v>301142527</v>
      </c>
      <c r="K37" s="38" t="s">
        <v>152</v>
      </c>
    </row>
    <row r="38" spans="1:11" ht="37.5" x14ac:dyDescent="0.3">
      <c r="A38" s="38">
        <v>5</v>
      </c>
      <c r="B38" s="60"/>
      <c r="C38" s="41" t="s">
        <v>267</v>
      </c>
      <c r="D38" s="38" t="s">
        <v>160</v>
      </c>
      <c r="E38" s="38" t="s">
        <v>156</v>
      </c>
      <c r="F38" s="16">
        <v>789000</v>
      </c>
      <c r="G38" s="32">
        <v>231110081821405</v>
      </c>
      <c r="H38" s="38">
        <v>1576518</v>
      </c>
      <c r="I38" s="38" t="s">
        <v>246</v>
      </c>
      <c r="J38" s="38">
        <v>307028339</v>
      </c>
      <c r="K38" s="38" t="s">
        <v>152</v>
      </c>
    </row>
    <row r="39" spans="1:11" ht="56.25" x14ac:dyDescent="0.3">
      <c r="A39" s="38">
        <v>6</v>
      </c>
      <c r="B39" s="60"/>
      <c r="C39" s="41" t="s">
        <v>268</v>
      </c>
      <c r="D39" s="38" t="s">
        <v>160</v>
      </c>
      <c r="E39" s="38" t="s">
        <v>156</v>
      </c>
      <c r="F39" s="16">
        <v>540000</v>
      </c>
      <c r="G39" s="32">
        <v>231110081821627</v>
      </c>
      <c r="H39" s="38">
        <v>1576717</v>
      </c>
      <c r="I39" s="38" t="s">
        <v>247</v>
      </c>
      <c r="J39" s="38">
        <v>51911046450026</v>
      </c>
      <c r="K39" s="38" t="s">
        <v>152</v>
      </c>
    </row>
    <row r="40" spans="1:11" ht="37.5" x14ac:dyDescent="0.3">
      <c r="A40" s="38">
        <v>7</v>
      </c>
      <c r="B40" s="60"/>
      <c r="C40" s="41" t="s">
        <v>270</v>
      </c>
      <c r="D40" s="38" t="s">
        <v>160</v>
      </c>
      <c r="E40" s="38" t="s">
        <v>156</v>
      </c>
      <c r="F40" s="16">
        <v>294000</v>
      </c>
      <c r="G40" s="32">
        <v>231110081825450</v>
      </c>
      <c r="H40" s="38">
        <v>1581079</v>
      </c>
      <c r="I40" s="38" t="s">
        <v>248</v>
      </c>
      <c r="J40" s="38">
        <v>309736864</v>
      </c>
      <c r="K40" s="38" t="s">
        <v>152</v>
      </c>
    </row>
    <row r="41" spans="1:11" ht="37.5" x14ac:dyDescent="0.3">
      <c r="A41" s="38">
        <v>8</v>
      </c>
      <c r="B41" s="60"/>
      <c r="C41" s="41" t="s">
        <v>271</v>
      </c>
      <c r="D41" s="38" t="s">
        <v>160</v>
      </c>
      <c r="E41" s="38" t="s">
        <v>156</v>
      </c>
      <c r="F41" s="16">
        <v>880000</v>
      </c>
      <c r="G41" s="32">
        <v>231110081825487</v>
      </c>
      <c r="H41" s="38">
        <v>1581121</v>
      </c>
      <c r="I41" s="38" t="s">
        <v>247</v>
      </c>
      <c r="J41" s="38">
        <v>51911046450026</v>
      </c>
      <c r="K41" s="38" t="s">
        <v>152</v>
      </c>
    </row>
    <row r="42" spans="1:11" ht="37.5" x14ac:dyDescent="0.3">
      <c r="A42" s="38">
        <v>9</v>
      </c>
      <c r="B42" s="60"/>
      <c r="C42" s="41" t="s">
        <v>272</v>
      </c>
      <c r="D42" s="38" t="s">
        <v>160</v>
      </c>
      <c r="E42" s="38" t="s">
        <v>156</v>
      </c>
      <c r="F42" s="16">
        <v>700000</v>
      </c>
      <c r="G42" s="32">
        <v>231110081825600</v>
      </c>
      <c r="H42" s="38">
        <v>1581218</v>
      </c>
      <c r="I42" s="38" t="s">
        <v>249</v>
      </c>
      <c r="J42" s="38">
        <v>31612932940044</v>
      </c>
      <c r="K42" s="38" t="s">
        <v>152</v>
      </c>
    </row>
    <row r="43" spans="1:11" ht="60.75" customHeight="1" x14ac:dyDescent="0.3">
      <c r="A43" s="38">
        <v>10</v>
      </c>
      <c r="B43" s="60"/>
      <c r="C43" s="41" t="s">
        <v>265</v>
      </c>
      <c r="D43" s="38" t="s">
        <v>160</v>
      </c>
      <c r="E43" s="38" t="s">
        <v>156</v>
      </c>
      <c r="F43" s="16">
        <v>8800000.0099999998</v>
      </c>
      <c r="G43" s="32">
        <v>231110081829725</v>
      </c>
      <c r="H43" s="38">
        <v>1585005</v>
      </c>
      <c r="I43" s="38" t="s">
        <v>250</v>
      </c>
      <c r="J43" s="38">
        <v>31004986610071</v>
      </c>
      <c r="K43" s="38" t="s">
        <v>152</v>
      </c>
    </row>
    <row r="44" spans="1:11" ht="37.5" x14ac:dyDescent="0.3">
      <c r="A44" s="38">
        <v>11</v>
      </c>
      <c r="B44" s="60"/>
      <c r="C44" s="41" t="s">
        <v>279</v>
      </c>
      <c r="D44" s="38" t="s">
        <v>160</v>
      </c>
      <c r="E44" s="38" t="s">
        <v>156</v>
      </c>
      <c r="F44" s="16">
        <v>2200000</v>
      </c>
      <c r="G44" s="32">
        <v>231110081829715</v>
      </c>
      <c r="H44" s="38">
        <v>1585001</v>
      </c>
      <c r="I44" s="38" t="s">
        <v>251</v>
      </c>
      <c r="J44" s="38">
        <v>310603343</v>
      </c>
      <c r="K44" s="38" t="s">
        <v>152</v>
      </c>
    </row>
    <row r="45" spans="1:11" ht="41.25" customHeight="1" x14ac:dyDescent="0.3">
      <c r="A45" s="38">
        <v>12</v>
      </c>
      <c r="B45" s="60"/>
      <c r="C45" s="41" t="s">
        <v>278</v>
      </c>
      <c r="D45" s="38" t="s">
        <v>160</v>
      </c>
      <c r="E45" s="38" t="s">
        <v>156</v>
      </c>
      <c r="F45" s="16">
        <v>18060000</v>
      </c>
      <c r="G45" s="32">
        <v>231110081803276</v>
      </c>
      <c r="H45" s="38">
        <v>1552269</v>
      </c>
      <c r="I45" s="38" t="s">
        <v>252</v>
      </c>
      <c r="J45" s="38">
        <v>310139041</v>
      </c>
      <c r="K45" s="38" t="s">
        <v>152</v>
      </c>
    </row>
    <row r="46" spans="1:11" ht="150" customHeight="1" x14ac:dyDescent="0.3">
      <c r="A46" s="38">
        <v>13</v>
      </c>
      <c r="B46" s="60"/>
      <c r="C46" s="41" t="s">
        <v>277</v>
      </c>
      <c r="D46" s="38" t="s">
        <v>160</v>
      </c>
      <c r="E46" s="38" t="s">
        <v>155</v>
      </c>
      <c r="F46" s="16">
        <v>2886000</v>
      </c>
      <c r="G46" s="32">
        <v>231100101900352</v>
      </c>
      <c r="H46" s="38" t="s">
        <v>300</v>
      </c>
      <c r="I46" s="38" t="s">
        <v>253</v>
      </c>
      <c r="J46" s="38">
        <v>307387233</v>
      </c>
      <c r="K46" s="38" t="s">
        <v>151</v>
      </c>
    </row>
    <row r="47" spans="1:11" ht="37.5" x14ac:dyDescent="0.3">
      <c r="A47" s="38">
        <v>14</v>
      </c>
      <c r="B47" s="60"/>
      <c r="C47" s="41" t="s">
        <v>276</v>
      </c>
      <c r="D47" s="38" t="s">
        <v>160</v>
      </c>
      <c r="E47" s="38" t="s">
        <v>156</v>
      </c>
      <c r="F47" s="16">
        <v>10240000</v>
      </c>
      <c r="G47" s="32">
        <v>231110081732908</v>
      </c>
      <c r="H47" s="38">
        <v>1482355</v>
      </c>
      <c r="I47" s="38" t="s">
        <v>181</v>
      </c>
      <c r="J47" s="38">
        <v>306409189</v>
      </c>
      <c r="K47" s="38" t="s">
        <v>151</v>
      </c>
    </row>
    <row r="48" spans="1:11" ht="37.5" x14ac:dyDescent="0.3">
      <c r="A48" s="38">
        <v>15</v>
      </c>
      <c r="B48" s="60"/>
      <c r="C48" s="41" t="s">
        <v>299</v>
      </c>
      <c r="D48" s="38" t="s">
        <v>160</v>
      </c>
      <c r="E48" s="38" t="s">
        <v>155</v>
      </c>
      <c r="F48" s="16">
        <v>354130</v>
      </c>
      <c r="G48" s="32">
        <v>231100101812351</v>
      </c>
      <c r="H48" s="38" t="s">
        <v>301</v>
      </c>
      <c r="I48" s="38" t="s">
        <v>254</v>
      </c>
      <c r="J48" s="38">
        <v>305109680</v>
      </c>
      <c r="K48" s="38" t="s">
        <v>151</v>
      </c>
    </row>
    <row r="49" spans="1:11" ht="93.75" x14ac:dyDescent="0.3">
      <c r="A49" s="38">
        <v>16</v>
      </c>
      <c r="B49" s="60"/>
      <c r="C49" s="41" t="s">
        <v>275</v>
      </c>
      <c r="D49" s="38" t="s">
        <v>160</v>
      </c>
      <c r="E49" s="38" t="s">
        <v>177</v>
      </c>
      <c r="F49" s="16">
        <v>57163841.219999999</v>
      </c>
      <c r="G49" s="32">
        <v>23110012267796</v>
      </c>
      <c r="H49" s="38" t="s">
        <v>260</v>
      </c>
      <c r="I49" s="38" t="s">
        <v>255</v>
      </c>
      <c r="J49" s="38">
        <v>307050717</v>
      </c>
      <c r="K49" s="38" t="s">
        <v>151</v>
      </c>
    </row>
    <row r="50" spans="1:11" ht="37.5" x14ac:dyDescent="0.3">
      <c r="A50" s="38">
        <v>17</v>
      </c>
      <c r="B50" s="60"/>
      <c r="C50" s="41" t="s">
        <v>273</v>
      </c>
      <c r="D50" s="38" t="s">
        <v>160</v>
      </c>
      <c r="E50" s="38" t="s">
        <v>155</v>
      </c>
      <c r="F50" s="16">
        <v>30000</v>
      </c>
      <c r="G50" s="32"/>
      <c r="H50" s="38">
        <v>28</v>
      </c>
      <c r="I50" s="38" t="s">
        <v>161</v>
      </c>
      <c r="J50" s="38">
        <v>207251549</v>
      </c>
      <c r="K50" s="38" t="s">
        <v>151</v>
      </c>
    </row>
    <row r="51" spans="1:11" ht="37.5" x14ac:dyDescent="0.3">
      <c r="A51" s="38">
        <v>18</v>
      </c>
      <c r="B51" s="60"/>
      <c r="C51" s="41" t="s">
        <v>273</v>
      </c>
      <c r="D51" s="38" t="s">
        <v>160</v>
      </c>
      <c r="E51" s="38" t="s">
        <v>155</v>
      </c>
      <c r="F51" s="16">
        <v>30000</v>
      </c>
      <c r="G51" s="32"/>
      <c r="H51" s="38">
        <v>29</v>
      </c>
      <c r="I51" s="38" t="s">
        <v>161</v>
      </c>
      <c r="J51" s="38">
        <v>207251549</v>
      </c>
      <c r="K51" s="38" t="s">
        <v>151</v>
      </c>
    </row>
    <row r="52" spans="1:11" ht="37.5" x14ac:dyDescent="0.3">
      <c r="A52" s="38">
        <v>19</v>
      </c>
      <c r="B52" s="60"/>
      <c r="C52" s="41" t="s">
        <v>273</v>
      </c>
      <c r="D52" s="38" t="s">
        <v>160</v>
      </c>
      <c r="E52" s="38" t="s">
        <v>155</v>
      </c>
      <c r="F52" s="16">
        <v>30000</v>
      </c>
      <c r="G52" s="32"/>
      <c r="H52" s="38">
        <v>30</v>
      </c>
      <c r="I52" s="38" t="s">
        <v>161</v>
      </c>
      <c r="J52" s="38">
        <v>207251549</v>
      </c>
      <c r="K52" s="38" t="s">
        <v>151</v>
      </c>
    </row>
    <row r="53" spans="1:11" ht="37.5" x14ac:dyDescent="0.3">
      <c r="A53" s="38">
        <v>20</v>
      </c>
      <c r="B53" s="60"/>
      <c r="C53" s="41" t="s">
        <v>273</v>
      </c>
      <c r="D53" s="38" t="s">
        <v>160</v>
      </c>
      <c r="E53" s="38" t="s">
        <v>155</v>
      </c>
      <c r="F53" s="16">
        <v>30000</v>
      </c>
      <c r="G53" s="32"/>
      <c r="H53" s="38">
        <v>27</v>
      </c>
      <c r="I53" s="38" t="s">
        <v>161</v>
      </c>
      <c r="J53" s="38">
        <v>207251549</v>
      </c>
      <c r="K53" s="38" t="s">
        <v>151</v>
      </c>
    </row>
    <row r="54" spans="1:11" ht="37.5" x14ac:dyDescent="0.3">
      <c r="A54" s="38">
        <v>21</v>
      </c>
      <c r="B54" s="60"/>
      <c r="C54" s="41" t="s">
        <v>273</v>
      </c>
      <c r="D54" s="38" t="s">
        <v>160</v>
      </c>
      <c r="E54" s="38" t="s">
        <v>155</v>
      </c>
      <c r="F54" s="16">
        <v>30000</v>
      </c>
      <c r="G54" s="32"/>
      <c r="H54" s="38">
        <v>26</v>
      </c>
      <c r="I54" s="38" t="s">
        <v>161</v>
      </c>
      <c r="J54" s="38">
        <v>207251549</v>
      </c>
      <c r="K54" s="38" t="s">
        <v>151</v>
      </c>
    </row>
    <row r="55" spans="1:11" ht="37.5" x14ac:dyDescent="0.3">
      <c r="A55" s="38">
        <v>22</v>
      </c>
      <c r="B55" s="60"/>
      <c r="C55" s="41" t="s">
        <v>273</v>
      </c>
      <c r="D55" s="38" t="s">
        <v>160</v>
      </c>
      <c r="E55" s="38" t="s">
        <v>155</v>
      </c>
      <c r="F55" s="16">
        <v>30000</v>
      </c>
      <c r="G55" s="32"/>
      <c r="H55" s="38">
        <v>25</v>
      </c>
      <c r="I55" s="38" t="s">
        <v>161</v>
      </c>
      <c r="J55" s="38">
        <v>207251549</v>
      </c>
      <c r="K55" s="38" t="s">
        <v>151</v>
      </c>
    </row>
    <row r="56" spans="1:11" ht="37.5" x14ac:dyDescent="0.3">
      <c r="A56" s="38">
        <v>23</v>
      </c>
      <c r="B56" s="60"/>
      <c r="C56" s="41" t="s">
        <v>273</v>
      </c>
      <c r="D56" s="38" t="s">
        <v>160</v>
      </c>
      <c r="E56" s="38" t="s">
        <v>155</v>
      </c>
      <c r="F56" s="16">
        <v>30000</v>
      </c>
      <c r="G56" s="32"/>
      <c r="H56" s="38">
        <v>24</v>
      </c>
      <c r="I56" s="38" t="s">
        <v>161</v>
      </c>
      <c r="J56" s="38">
        <v>207251549</v>
      </c>
      <c r="K56" s="38" t="s">
        <v>151</v>
      </c>
    </row>
    <row r="57" spans="1:11" ht="37.5" x14ac:dyDescent="0.3">
      <c r="A57" s="38">
        <v>24</v>
      </c>
      <c r="B57" s="60"/>
      <c r="C57" s="41" t="s">
        <v>273</v>
      </c>
      <c r="D57" s="38" t="s">
        <v>160</v>
      </c>
      <c r="E57" s="38" t="s">
        <v>155</v>
      </c>
      <c r="F57" s="16">
        <v>30000</v>
      </c>
      <c r="G57" s="32"/>
      <c r="H57" s="38">
        <v>23</v>
      </c>
      <c r="I57" s="38" t="s">
        <v>161</v>
      </c>
      <c r="J57" s="38">
        <v>207251549</v>
      </c>
      <c r="K57" s="38" t="s">
        <v>151</v>
      </c>
    </row>
    <row r="58" spans="1:11" ht="93.75" x14ac:dyDescent="0.3">
      <c r="A58" s="38">
        <v>25</v>
      </c>
      <c r="B58" s="60"/>
      <c r="C58" s="41" t="s">
        <v>224</v>
      </c>
      <c r="D58" s="38" t="s">
        <v>160</v>
      </c>
      <c r="E58" s="38" t="s">
        <v>156</v>
      </c>
      <c r="F58" s="16">
        <v>5100000</v>
      </c>
      <c r="G58" s="32">
        <v>231110081574041</v>
      </c>
      <c r="H58" s="38">
        <v>1330550</v>
      </c>
      <c r="I58" s="38" t="s">
        <v>212</v>
      </c>
      <c r="J58" s="38">
        <v>307455092</v>
      </c>
      <c r="K58" s="38" t="s">
        <v>151</v>
      </c>
    </row>
    <row r="59" spans="1:11" ht="37.5" x14ac:dyDescent="0.3">
      <c r="A59" s="38">
        <v>26</v>
      </c>
      <c r="B59" s="60"/>
      <c r="C59" s="41" t="s">
        <v>274</v>
      </c>
      <c r="D59" s="38" t="s">
        <v>160</v>
      </c>
      <c r="E59" s="38" t="s">
        <v>156</v>
      </c>
      <c r="F59" s="16">
        <v>9273000</v>
      </c>
      <c r="G59" s="32">
        <v>231110081554457</v>
      </c>
      <c r="H59" s="38">
        <v>1312794</v>
      </c>
      <c r="I59" s="38" t="s">
        <v>256</v>
      </c>
      <c r="J59" s="38">
        <v>306155704</v>
      </c>
      <c r="K59" s="38" t="s">
        <v>152</v>
      </c>
    </row>
    <row r="60" spans="1:11" ht="37.5" x14ac:dyDescent="0.3">
      <c r="A60" s="38">
        <v>27</v>
      </c>
      <c r="B60" s="60"/>
      <c r="C60" s="41" t="s">
        <v>273</v>
      </c>
      <c r="D60" s="38" t="s">
        <v>160</v>
      </c>
      <c r="E60" s="38" t="s">
        <v>155</v>
      </c>
      <c r="F60" s="16">
        <v>30000</v>
      </c>
      <c r="G60" s="32"/>
      <c r="H60" s="38">
        <v>21</v>
      </c>
      <c r="I60" s="38" t="s">
        <v>161</v>
      </c>
      <c r="J60" s="38">
        <v>207251549</v>
      </c>
      <c r="K60" s="38" t="s">
        <v>151</v>
      </c>
    </row>
    <row r="61" spans="1:11" ht="37.5" x14ac:dyDescent="0.3">
      <c r="A61" s="38">
        <v>28</v>
      </c>
      <c r="B61" s="60"/>
      <c r="C61" s="41" t="s">
        <v>273</v>
      </c>
      <c r="D61" s="38" t="s">
        <v>160</v>
      </c>
      <c r="E61" s="38" t="s">
        <v>155</v>
      </c>
      <c r="F61" s="16">
        <v>30000</v>
      </c>
      <c r="G61" s="32"/>
      <c r="H61" s="38">
        <v>22</v>
      </c>
      <c r="I61" s="38" t="s">
        <v>161</v>
      </c>
      <c r="J61" s="38">
        <v>207251549</v>
      </c>
      <c r="K61" s="38" t="s">
        <v>151</v>
      </c>
    </row>
    <row r="62" spans="1:11" ht="37.5" x14ac:dyDescent="0.3">
      <c r="A62" s="38">
        <v>29</v>
      </c>
      <c r="B62" s="60"/>
      <c r="C62" s="41" t="s">
        <v>273</v>
      </c>
      <c r="D62" s="38" t="s">
        <v>160</v>
      </c>
      <c r="E62" s="38" t="s">
        <v>155</v>
      </c>
      <c r="F62" s="16">
        <v>30000</v>
      </c>
      <c r="G62" s="32"/>
      <c r="H62" s="38">
        <v>20</v>
      </c>
      <c r="I62" s="38" t="s">
        <v>269</v>
      </c>
      <c r="J62" s="38">
        <v>207251484</v>
      </c>
      <c r="K62" s="38" t="s">
        <v>151</v>
      </c>
    </row>
    <row r="63" spans="1:11" ht="37.5" x14ac:dyDescent="0.3">
      <c r="A63" s="38">
        <v>30</v>
      </c>
      <c r="B63" s="60"/>
      <c r="C63" s="41" t="s">
        <v>273</v>
      </c>
      <c r="D63" s="38" t="s">
        <v>160</v>
      </c>
      <c r="E63" s="38" t="s">
        <v>155</v>
      </c>
      <c r="F63" s="16">
        <v>30000</v>
      </c>
      <c r="G63" s="32"/>
      <c r="H63" s="38">
        <v>18</v>
      </c>
      <c r="I63" s="38" t="s">
        <v>161</v>
      </c>
      <c r="J63" s="38">
        <v>207251549</v>
      </c>
      <c r="K63" s="38" t="s">
        <v>151</v>
      </c>
    </row>
    <row r="64" spans="1:11" ht="37.5" x14ac:dyDescent="0.3">
      <c r="A64" s="38">
        <v>31</v>
      </c>
      <c r="B64" s="60"/>
      <c r="C64" s="41" t="s">
        <v>281</v>
      </c>
      <c r="D64" s="38" t="s">
        <v>160</v>
      </c>
      <c r="E64" s="38" t="s">
        <v>177</v>
      </c>
      <c r="F64" s="16">
        <v>550000000</v>
      </c>
      <c r="G64" s="32">
        <v>23110012240563</v>
      </c>
      <c r="H64" s="38">
        <v>515</v>
      </c>
      <c r="I64" s="38" t="s">
        <v>257</v>
      </c>
      <c r="J64" s="38">
        <v>302725321</v>
      </c>
      <c r="K64" s="38" t="s">
        <v>193</v>
      </c>
    </row>
    <row r="65" spans="1:11" ht="150" customHeight="1" x14ac:dyDescent="0.3">
      <c r="A65" s="38">
        <v>32</v>
      </c>
      <c r="B65" s="60"/>
      <c r="C65" s="41" t="s">
        <v>277</v>
      </c>
      <c r="D65" s="38" t="s">
        <v>160</v>
      </c>
      <c r="E65" s="38" t="s">
        <v>155</v>
      </c>
      <c r="F65" s="16">
        <v>1349000</v>
      </c>
      <c r="G65" s="32">
        <v>231100101536145</v>
      </c>
      <c r="H65" s="38" t="s">
        <v>302</v>
      </c>
      <c r="I65" s="38" t="s">
        <v>253</v>
      </c>
      <c r="J65" s="38">
        <v>307387233</v>
      </c>
      <c r="K65" s="38" t="s">
        <v>151</v>
      </c>
    </row>
    <row r="66" spans="1:11" ht="37.5" x14ac:dyDescent="0.3">
      <c r="A66" s="38">
        <v>33</v>
      </c>
      <c r="B66" s="60"/>
      <c r="C66" s="41" t="s">
        <v>299</v>
      </c>
      <c r="D66" s="38" t="s">
        <v>160</v>
      </c>
      <c r="E66" s="38" t="s">
        <v>155</v>
      </c>
      <c r="F66" s="16">
        <v>8195580</v>
      </c>
      <c r="G66" s="32">
        <v>231100101496185</v>
      </c>
      <c r="H66" s="38" t="s">
        <v>303</v>
      </c>
      <c r="I66" s="38" t="s">
        <v>254</v>
      </c>
      <c r="J66" s="38">
        <v>305109680</v>
      </c>
      <c r="K66" s="38" t="s">
        <v>151</v>
      </c>
    </row>
    <row r="67" spans="1:11" ht="37.5" x14ac:dyDescent="0.3">
      <c r="A67" s="38">
        <v>34</v>
      </c>
      <c r="B67" s="60"/>
      <c r="C67" s="41" t="s">
        <v>273</v>
      </c>
      <c r="D67" s="38" t="s">
        <v>160</v>
      </c>
      <c r="E67" s="38" t="s">
        <v>155</v>
      </c>
      <c r="F67" s="16">
        <v>30000</v>
      </c>
      <c r="G67" s="32"/>
      <c r="H67" s="38">
        <v>17</v>
      </c>
      <c r="I67" s="38" t="s">
        <v>161</v>
      </c>
      <c r="J67" s="38">
        <v>207251549</v>
      </c>
      <c r="K67" s="38" t="s">
        <v>151</v>
      </c>
    </row>
    <row r="68" spans="1:11" ht="37.5" x14ac:dyDescent="0.3">
      <c r="A68" s="38">
        <v>35</v>
      </c>
      <c r="B68" s="60"/>
      <c r="C68" s="41" t="s">
        <v>273</v>
      </c>
      <c r="D68" s="38" t="s">
        <v>160</v>
      </c>
      <c r="E68" s="38" t="s">
        <v>155</v>
      </c>
      <c r="F68" s="16">
        <v>30000</v>
      </c>
      <c r="G68" s="32"/>
      <c r="H68" s="38">
        <v>13</v>
      </c>
      <c r="I68" s="38" t="s">
        <v>161</v>
      </c>
      <c r="J68" s="38">
        <v>207251549</v>
      </c>
      <c r="K68" s="38" t="s">
        <v>151</v>
      </c>
    </row>
    <row r="69" spans="1:11" ht="37.5" x14ac:dyDescent="0.3">
      <c r="A69" s="38">
        <v>36</v>
      </c>
      <c r="B69" s="60"/>
      <c r="C69" s="41" t="s">
        <v>273</v>
      </c>
      <c r="D69" s="38" t="s">
        <v>160</v>
      </c>
      <c r="E69" s="38" t="s">
        <v>155</v>
      </c>
      <c r="F69" s="16">
        <v>30000</v>
      </c>
      <c r="G69" s="32"/>
      <c r="H69" s="38">
        <v>14</v>
      </c>
      <c r="I69" s="38" t="s">
        <v>161</v>
      </c>
      <c r="J69" s="38">
        <v>207251549</v>
      </c>
      <c r="K69" s="38" t="s">
        <v>151</v>
      </c>
    </row>
    <row r="70" spans="1:11" ht="37.5" x14ac:dyDescent="0.3">
      <c r="A70" s="38">
        <v>37</v>
      </c>
      <c r="B70" s="60"/>
      <c r="C70" s="41" t="s">
        <v>273</v>
      </c>
      <c r="D70" s="38" t="s">
        <v>160</v>
      </c>
      <c r="E70" s="38" t="s">
        <v>155</v>
      </c>
      <c r="F70" s="16">
        <v>30000</v>
      </c>
      <c r="G70" s="32"/>
      <c r="H70" s="38">
        <v>15</v>
      </c>
      <c r="I70" s="38" t="s">
        <v>161</v>
      </c>
      <c r="J70" s="38">
        <v>207251549</v>
      </c>
      <c r="K70" s="38" t="s">
        <v>151</v>
      </c>
    </row>
    <row r="71" spans="1:11" ht="37.5" x14ac:dyDescent="0.3">
      <c r="A71" s="38">
        <v>38</v>
      </c>
      <c r="B71" s="60"/>
      <c r="C71" s="41" t="s">
        <v>273</v>
      </c>
      <c r="D71" s="38" t="s">
        <v>160</v>
      </c>
      <c r="E71" s="38" t="s">
        <v>155</v>
      </c>
      <c r="F71" s="16">
        <v>30000</v>
      </c>
      <c r="G71" s="32"/>
      <c r="H71" s="38">
        <v>16</v>
      </c>
      <c r="I71" s="38" t="s">
        <v>161</v>
      </c>
      <c r="J71" s="38">
        <v>207251549</v>
      </c>
      <c r="K71" s="38" t="s">
        <v>151</v>
      </c>
    </row>
    <row r="72" spans="1:11" ht="37.5" x14ac:dyDescent="0.3">
      <c r="A72" s="38">
        <v>39</v>
      </c>
      <c r="B72" s="60"/>
      <c r="C72" s="41" t="s">
        <v>273</v>
      </c>
      <c r="D72" s="38" t="s">
        <v>160</v>
      </c>
      <c r="E72" s="38" t="s">
        <v>155</v>
      </c>
      <c r="F72" s="16">
        <v>30000</v>
      </c>
      <c r="G72" s="32"/>
      <c r="H72" s="38">
        <v>11</v>
      </c>
      <c r="I72" s="38" t="s">
        <v>161</v>
      </c>
      <c r="J72" s="38">
        <v>207251549</v>
      </c>
      <c r="K72" s="38" t="s">
        <v>151</v>
      </c>
    </row>
    <row r="73" spans="1:11" ht="37.5" x14ac:dyDescent="0.3">
      <c r="A73" s="38">
        <v>40</v>
      </c>
      <c r="B73" s="60"/>
      <c r="C73" s="41" t="s">
        <v>273</v>
      </c>
      <c r="D73" s="38" t="s">
        <v>160</v>
      </c>
      <c r="E73" s="38" t="s">
        <v>155</v>
      </c>
      <c r="F73" s="16">
        <v>30000</v>
      </c>
      <c r="G73" s="32"/>
      <c r="H73" s="38">
        <v>12</v>
      </c>
      <c r="I73" s="38" t="s">
        <v>161</v>
      </c>
      <c r="J73" s="38">
        <v>207251549</v>
      </c>
      <c r="K73" s="38" t="s">
        <v>151</v>
      </c>
    </row>
    <row r="74" spans="1:11" ht="37.5" x14ac:dyDescent="0.3">
      <c r="A74" s="38">
        <v>41</v>
      </c>
      <c r="B74" s="60"/>
      <c r="C74" s="41" t="s">
        <v>273</v>
      </c>
      <c r="D74" s="38" t="s">
        <v>160</v>
      </c>
      <c r="E74" s="38" t="s">
        <v>155</v>
      </c>
      <c r="F74" s="16">
        <v>30000</v>
      </c>
      <c r="G74" s="32"/>
      <c r="H74" s="38">
        <v>9</v>
      </c>
      <c r="I74" s="38" t="s">
        <v>161</v>
      </c>
      <c r="J74" s="38">
        <v>207251549</v>
      </c>
      <c r="K74" s="38" t="s">
        <v>151</v>
      </c>
    </row>
    <row r="75" spans="1:11" ht="37.5" x14ac:dyDescent="0.3">
      <c r="A75" s="38">
        <v>42</v>
      </c>
      <c r="B75" s="60"/>
      <c r="C75" s="41" t="s">
        <v>273</v>
      </c>
      <c r="D75" s="38" t="s">
        <v>160</v>
      </c>
      <c r="E75" s="38" t="s">
        <v>155</v>
      </c>
      <c r="F75" s="16">
        <v>30000</v>
      </c>
      <c r="G75" s="32"/>
      <c r="H75" s="38">
        <v>10</v>
      </c>
      <c r="I75" s="38" t="s">
        <v>161</v>
      </c>
      <c r="J75" s="38">
        <v>207251549</v>
      </c>
      <c r="K75" s="38" t="s">
        <v>151</v>
      </c>
    </row>
    <row r="76" spans="1:11" ht="37.5" x14ac:dyDescent="0.3">
      <c r="A76" s="38">
        <v>43</v>
      </c>
      <c r="B76" s="60"/>
      <c r="C76" s="41" t="s">
        <v>273</v>
      </c>
      <c r="D76" s="38" t="s">
        <v>160</v>
      </c>
      <c r="E76" s="38" t="s">
        <v>155</v>
      </c>
      <c r="F76" s="16">
        <v>6440000</v>
      </c>
      <c r="G76" s="32"/>
      <c r="H76" s="38">
        <v>8</v>
      </c>
      <c r="I76" s="38" t="s">
        <v>161</v>
      </c>
      <c r="J76" s="38">
        <v>207251549</v>
      </c>
      <c r="K76" s="38" t="s">
        <v>151</v>
      </c>
    </row>
    <row r="77" spans="1:11" ht="37.5" x14ac:dyDescent="0.3">
      <c r="A77" s="38">
        <v>44</v>
      </c>
      <c r="B77" s="60"/>
      <c r="C77" s="41" t="s">
        <v>273</v>
      </c>
      <c r="D77" s="38" t="s">
        <v>160</v>
      </c>
      <c r="E77" s="38" t="s">
        <v>155</v>
      </c>
      <c r="F77" s="16">
        <v>30000</v>
      </c>
      <c r="G77" s="32"/>
      <c r="H77" s="38">
        <v>4</v>
      </c>
      <c r="I77" s="38" t="s">
        <v>161</v>
      </c>
      <c r="J77" s="38">
        <v>207251549</v>
      </c>
      <c r="K77" s="38" t="s">
        <v>151</v>
      </c>
    </row>
    <row r="78" spans="1:11" ht="37.5" x14ac:dyDescent="0.3">
      <c r="A78" s="38">
        <v>45</v>
      </c>
      <c r="B78" s="60"/>
      <c r="C78" s="41" t="s">
        <v>273</v>
      </c>
      <c r="D78" s="38" t="s">
        <v>160</v>
      </c>
      <c r="E78" s="38" t="s">
        <v>155</v>
      </c>
      <c r="F78" s="16">
        <v>30000</v>
      </c>
      <c r="G78" s="32"/>
      <c r="H78" s="38">
        <v>5</v>
      </c>
      <c r="I78" s="38" t="s">
        <v>161</v>
      </c>
      <c r="J78" s="38">
        <v>207251549</v>
      </c>
      <c r="K78" s="38" t="s">
        <v>151</v>
      </c>
    </row>
    <row r="79" spans="1:11" ht="37.5" x14ac:dyDescent="0.3">
      <c r="A79" s="38">
        <v>46</v>
      </c>
      <c r="B79" s="60"/>
      <c r="C79" s="41" t="s">
        <v>299</v>
      </c>
      <c r="D79" s="38" t="s">
        <v>160</v>
      </c>
      <c r="E79" s="38" t="s">
        <v>155</v>
      </c>
      <c r="F79" s="16">
        <v>3794250</v>
      </c>
      <c r="G79" s="32">
        <v>231100101360308</v>
      </c>
      <c r="H79" s="38" t="s">
        <v>304</v>
      </c>
      <c r="I79" s="38" t="s">
        <v>254</v>
      </c>
      <c r="J79" s="38">
        <v>305109680</v>
      </c>
      <c r="K79" s="38" t="s">
        <v>151</v>
      </c>
    </row>
    <row r="80" spans="1:11" ht="37.5" x14ac:dyDescent="0.3">
      <c r="A80" s="38">
        <v>47</v>
      </c>
      <c r="B80" s="60"/>
      <c r="C80" s="41" t="s">
        <v>273</v>
      </c>
      <c r="D80" s="38" t="s">
        <v>160</v>
      </c>
      <c r="E80" s="38" t="s">
        <v>155</v>
      </c>
      <c r="F80" s="16">
        <v>30000</v>
      </c>
      <c r="G80" s="32"/>
      <c r="H80" s="38">
        <v>3</v>
      </c>
      <c r="I80" s="38" t="s">
        <v>161</v>
      </c>
      <c r="J80" s="38">
        <v>207251549</v>
      </c>
      <c r="K80" s="38" t="s">
        <v>151</v>
      </c>
    </row>
    <row r="81" spans="1:11" ht="37.5" x14ac:dyDescent="0.3">
      <c r="A81" s="38">
        <v>48</v>
      </c>
      <c r="B81" s="60"/>
      <c r="C81" s="41" t="s">
        <v>280</v>
      </c>
      <c r="D81" s="38" t="s">
        <v>160</v>
      </c>
      <c r="E81" s="38" t="s">
        <v>155</v>
      </c>
      <c r="F81" s="16">
        <v>10000000</v>
      </c>
      <c r="G81" s="32">
        <v>231100101260846</v>
      </c>
      <c r="H81" s="38">
        <v>2</v>
      </c>
      <c r="I81" s="38" t="s">
        <v>258</v>
      </c>
      <c r="J81" s="38">
        <v>200833833</v>
      </c>
      <c r="K81" s="38" t="s">
        <v>261</v>
      </c>
    </row>
    <row r="82" spans="1:11" s="48" customFormat="1" ht="23.25" customHeight="1" x14ac:dyDescent="0.3">
      <c r="A82" s="45" t="s">
        <v>176</v>
      </c>
      <c r="B82" s="60"/>
      <c r="C82" s="41" t="s">
        <v>34</v>
      </c>
      <c r="D82" s="41"/>
      <c r="E82" s="46" t="s">
        <v>34</v>
      </c>
      <c r="F82" s="47">
        <f>SUM(F34:F81)</f>
        <v>755332801.24000001</v>
      </c>
      <c r="G82" s="46" t="s">
        <v>34</v>
      </c>
      <c r="H82" s="46"/>
      <c r="I82" s="46" t="s">
        <v>34</v>
      </c>
      <c r="J82" s="46" t="s">
        <v>34</v>
      </c>
      <c r="K82" s="46" t="s">
        <v>34</v>
      </c>
    </row>
    <row r="83" spans="1:11" ht="37.5" x14ac:dyDescent="0.3">
      <c r="A83" s="38">
        <v>1</v>
      </c>
      <c r="B83" s="60"/>
      <c r="C83" s="41" t="s">
        <v>273</v>
      </c>
      <c r="D83" s="38" t="s">
        <v>157</v>
      </c>
      <c r="E83" s="38" t="s">
        <v>155</v>
      </c>
      <c r="F83" s="16">
        <v>33000</v>
      </c>
      <c r="G83" s="32"/>
      <c r="H83" s="32">
        <v>52</v>
      </c>
      <c r="I83" s="38" t="s">
        <v>161</v>
      </c>
      <c r="J83" s="38">
        <v>207251549</v>
      </c>
      <c r="K83" s="38" t="s">
        <v>151</v>
      </c>
    </row>
    <row r="84" spans="1:11" ht="37.5" x14ac:dyDescent="0.3">
      <c r="A84" s="38">
        <v>2</v>
      </c>
      <c r="B84" s="60"/>
      <c r="C84" s="41" t="s">
        <v>273</v>
      </c>
      <c r="D84" s="38" t="s">
        <v>157</v>
      </c>
      <c r="E84" s="38" t="s">
        <v>155</v>
      </c>
      <c r="F84" s="16">
        <v>33000</v>
      </c>
      <c r="G84" s="32"/>
      <c r="H84" s="32">
        <v>51</v>
      </c>
      <c r="I84" s="38" t="s">
        <v>161</v>
      </c>
      <c r="J84" s="38">
        <v>207251549</v>
      </c>
      <c r="K84" s="38" t="s">
        <v>151</v>
      </c>
    </row>
    <row r="85" spans="1:11" ht="37.5" x14ac:dyDescent="0.3">
      <c r="A85" s="38">
        <v>3</v>
      </c>
      <c r="B85" s="60"/>
      <c r="C85" s="41" t="s">
        <v>273</v>
      </c>
      <c r="D85" s="38" t="s">
        <v>157</v>
      </c>
      <c r="E85" s="38" t="s">
        <v>155</v>
      </c>
      <c r="F85" s="16">
        <v>33000</v>
      </c>
      <c r="G85" s="32"/>
      <c r="H85" s="32">
        <v>50</v>
      </c>
      <c r="I85" s="38" t="s">
        <v>161</v>
      </c>
      <c r="J85" s="38">
        <v>207251549</v>
      </c>
      <c r="K85" s="38" t="s">
        <v>151</v>
      </c>
    </row>
    <row r="86" spans="1:11" ht="37.5" x14ac:dyDescent="0.3">
      <c r="A86" s="38">
        <v>4</v>
      </c>
      <c r="B86" s="60"/>
      <c r="C86" s="41" t="s">
        <v>242</v>
      </c>
      <c r="D86" s="38" t="s">
        <v>157</v>
      </c>
      <c r="E86" s="38" t="s">
        <v>156</v>
      </c>
      <c r="F86" s="16">
        <v>1974000</v>
      </c>
      <c r="G86" s="32">
        <v>231110081871131</v>
      </c>
      <c r="H86" s="32">
        <v>1632084</v>
      </c>
      <c r="I86" s="38" t="s">
        <v>282</v>
      </c>
      <c r="J86" s="38">
        <v>308832976</v>
      </c>
      <c r="K86" s="38" t="s">
        <v>151</v>
      </c>
    </row>
    <row r="87" spans="1:11" ht="56.25" x14ac:dyDescent="0.3">
      <c r="A87" s="38">
        <v>5</v>
      </c>
      <c r="B87" s="60"/>
      <c r="C87" s="41" t="s">
        <v>288</v>
      </c>
      <c r="D87" s="38" t="s">
        <v>157</v>
      </c>
      <c r="E87" s="38" t="s">
        <v>156</v>
      </c>
      <c r="F87" s="16">
        <v>3900000</v>
      </c>
      <c r="G87" s="32">
        <v>231110081852818</v>
      </c>
      <c r="H87" s="32">
        <v>1608637</v>
      </c>
      <c r="I87" s="38" t="s">
        <v>234</v>
      </c>
      <c r="J87" s="38">
        <v>305945877</v>
      </c>
      <c r="K87" s="38" t="s">
        <v>193</v>
      </c>
    </row>
    <row r="88" spans="1:11" ht="37.5" x14ac:dyDescent="0.3">
      <c r="A88" s="38">
        <v>6</v>
      </c>
      <c r="B88" s="60"/>
      <c r="C88" s="41" t="s">
        <v>182</v>
      </c>
      <c r="D88" s="38" t="s">
        <v>157</v>
      </c>
      <c r="E88" s="38" t="s">
        <v>156</v>
      </c>
      <c r="F88" s="16">
        <v>900000</v>
      </c>
      <c r="G88" s="32">
        <v>231110081844255</v>
      </c>
      <c r="H88" s="32">
        <v>1611939</v>
      </c>
      <c r="I88" s="38" t="s">
        <v>235</v>
      </c>
      <c r="J88" s="38">
        <v>300061770</v>
      </c>
      <c r="K88" s="38" t="s">
        <v>152</v>
      </c>
    </row>
    <row r="89" spans="1:11" ht="37.5" x14ac:dyDescent="0.3">
      <c r="A89" s="38">
        <v>7</v>
      </c>
      <c r="B89" s="60"/>
      <c r="C89" s="41" t="s">
        <v>273</v>
      </c>
      <c r="D89" s="38" t="s">
        <v>157</v>
      </c>
      <c r="E89" s="38" t="s">
        <v>155</v>
      </c>
      <c r="F89" s="16">
        <v>33000</v>
      </c>
      <c r="G89" s="32"/>
      <c r="H89" s="32">
        <v>47</v>
      </c>
      <c r="I89" s="38" t="s">
        <v>161</v>
      </c>
      <c r="J89" s="38">
        <v>207251549</v>
      </c>
      <c r="K89" s="38" t="s">
        <v>151</v>
      </c>
    </row>
    <row r="90" spans="1:11" ht="37.5" x14ac:dyDescent="0.3">
      <c r="A90" s="38">
        <v>8</v>
      </c>
      <c r="B90" s="60"/>
      <c r="C90" s="41" t="s">
        <v>273</v>
      </c>
      <c r="D90" s="38" t="s">
        <v>157</v>
      </c>
      <c r="E90" s="38" t="s">
        <v>155</v>
      </c>
      <c r="F90" s="16">
        <v>33000</v>
      </c>
      <c r="G90" s="32"/>
      <c r="H90" s="32">
        <v>48</v>
      </c>
      <c r="I90" s="38" t="s">
        <v>161</v>
      </c>
      <c r="J90" s="38">
        <v>207251549</v>
      </c>
      <c r="K90" s="38" t="s">
        <v>151</v>
      </c>
    </row>
    <row r="91" spans="1:11" ht="37.5" x14ac:dyDescent="0.3">
      <c r="A91" s="38">
        <v>9</v>
      </c>
      <c r="B91" s="60"/>
      <c r="C91" s="41" t="s">
        <v>273</v>
      </c>
      <c r="D91" s="38" t="s">
        <v>157</v>
      </c>
      <c r="E91" s="38" t="s">
        <v>155</v>
      </c>
      <c r="F91" s="16">
        <v>33000</v>
      </c>
      <c r="G91" s="32"/>
      <c r="H91" s="32">
        <v>49</v>
      </c>
      <c r="I91" s="38" t="s">
        <v>161</v>
      </c>
      <c r="J91" s="38">
        <v>207251549</v>
      </c>
      <c r="K91" s="38" t="s">
        <v>151</v>
      </c>
    </row>
    <row r="92" spans="1:11" ht="75" x14ac:dyDescent="0.3">
      <c r="A92" s="38">
        <v>10</v>
      </c>
      <c r="B92" s="60"/>
      <c r="C92" s="41" t="s">
        <v>289</v>
      </c>
      <c r="D92" s="38" t="s">
        <v>157</v>
      </c>
      <c r="E92" s="38" t="s">
        <v>156</v>
      </c>
      <c r="F92" s="16">
        <v>3000000</v>
      </c>
      <c r="G92" s="32">
        <v>231110081838442</v>
      </c>
      <c r="H92" s="32">
        <v>1596871</v>
      </c>
      <c r="I92" s="38" t="s">
        <v>236</v>
      </c>
      <c r="J92" s="38">
        <v>310071604</v>
      </c>
      <c r="K92" s="38" t="s">
        <v>151</v>
      </c>
    </row>
    <row r="93" spans="1:11" ht="75" x14ac:dyDescent="0.3">
      <c r="A93" s="38">
        <v>11</v>
      </c>
      <c r="B93" s="60"/>
      <c r="C93" s="41" t="s">
        <v>289</v>
      </c>
      <c r="D93" s="38" t="s">
        <v>157</v>
      </c>
      <c r="E93" s="38" t="s">
        <v>156</v>
      </c>
      <c r="F93" s="16">
        <v>6470000</v>
      </c>
      <c r="G93" s="32">
        <v>231110081828966</v>
      </c>
      <c r="H93" s="32">
        <v>1584284</v>
      </c>
      <c r="I93" s="38" t="s">
        <v>237</v>
      </c>
      <c r="J93" s="38">
        <v>309751396</v>
      </c>
      <c r="K93" s="38" t="s">
        <v>151</v>
      </c>
    </row>
    <row r="94" spans="1:11" ht="37.5" x14ac:dyDescent="0.3">
      <c r="A94" s="38">
        <v>12</v>
      </c>
      <c r="B94" s="60"/>
      <c r="C94" s="41" t="s">
        <v>273</v>
      </c>
      <c r="D94" s="38" t="s">
        <v>157</v>
      </c>
      <c r="E94" s="38" t="s">
        <v>155</v>
      </c>
      <c r="F94" s="16">
        <v>33000</v>
      </c>
      <c r="G94" s="32"/>
      <c r="H94" s="32">
        <v>46</v>
      </c>
      <c r="I94" s="38" t="s">
        <v>161</v>
      </c>
      <c r="J94" s="38">
        <v>207251549</v>
      </c>
      <c r="K94" s="38" t="s">
        <v>151</v>
      </c>
    </row>
    <row r="95" spans="1:11" ht="37.5" x14ac:dyDescent="0.3">
      <c r="A95" s="38">
        <v>13</v>
      </c>
      <c r="B95" s="60"/>
      <c r="C95" s="41" t="s">
        <v>273</v>
      </c>
      <c r="D95" s="38" t="s">
        <v>157</v>
      </c>
      <c r="E95" s="38" t="s">
        <v>155</v>
      </c>
      <c r="F95" s="16">
        <v>33000</v>
      </c>
      <c r="G95" s="32"/>
      <c r="H95" s="32">
        <v>40</v>
      </c>
      <c r="I95" s="38" t="s">
        <v>161</v>
      </c>
      <c r="J95" s="38">
        <v>207251549</v>
      </c>
      <c r="K95" s="38" t="s">
        <v>151</v>
      </c>
    </row>
    <row r="96" spans="1:11" ht="37.5" x14ac:dyDescent="0.3">
      <c r="A96" s="38">
        <v>14</v>
      </c>
      <c r="B96" s="60"/>
      <c r="C96" s="41" t="s">
        <v>273</v>
      </c>
      <c r="D96" s="38" t="s">
        <v>157</v>
      </c>
      <c r="E96" s="38" t="s">
        <v>155</v>
      </c>
      <c r="F96" s="16">
        <v>33000</v>
      </c>
      <c r="G96" s="32"/>
      <c r="H96" s="32">
        <v>41</v>
      </c>
      <c r="I96" s="38" t="s">
        <v>161</v>
      </c>
      <c r="J96" s="38">
        <v>207251549</v>
      </c>
      <c r="K96" s="38" t="s">
        <v>151</v>
      </c>
    </row>
    <row r="97" spans="1:11" ht="37.5" x14ac:dyDescent="0.3">
      <c r="A97" s="38">
        <v>15</v>
      </c>
      <c r="B97" s="60"/>
      <c r="C97" s="41" t="s">
        <v>273</v>
      </c>
      <c r="D97" s="38" t="s">
        <v>157</v>
      </c>
      <c r="E97" s="38" t="s">
        <v>155</v>
      </c>
      <c r="F97" s="16">
        <v>33000</v>
      </c>
      <c r="G97" s="32"/>
      <c r="H97" s="32">
        <v>42</v>
      </c>
      <c r="I97" s="38" t="s">
        <v>161</v>
      </c>
      <c r="J97" s="38">
        <v>207251549</v>
      </c>
      <c r="K97" s="38" t="s">
        <v>151</v>
      </c>
    </row>
    <row r="98" spans="1:11" ht="37.5" x14ac:dyDescent="0.3">
      <c r="A98" s="38">
        <v>16</v>
      </c>
      <c r="B98" s="60"/>
      <c r="C98" s="41" t="s">
        <v>273</v>
      </c>
      <c r="D98" s="38" t="s">
        <v>157</v>
      </c>
      <c r="E98" s="38" t="s">
        <v>155</v>
      </c>
      <c r="F98" s="16">
        <v>33000</v>
      </c>
      <c r="G98" s="32"/>
      <c r="H98" s="32">
        <v>43</v>
      </c>
      <c r="I98" s="38" t="s">
        <v>161</v>
      </c>
      <c r="J98" s="38">
        <v>207251549</v>
      </c>
      <c r="K98" s="38" t="s">
        <v>151</v>
      </c>
    </row>
    <row r="99" spans="1:11" ht="37.5" x14ac:dyDescent="0.3">
      <c r="A99" s="38">
        <v>17</v>
      </c>
      <c r="B99" s="60"/>
      <c r="C99" s="41" t="s">
        <v>273</v>
      </c>
      <c r="D99" s="38" t="s">
        <v>157</v>
      </c>
      <c r="E99" s="38" t="s">
        <v>155</v>
      </c>
      <c r="F99" s="16">
        <v>33000</v>
      </c>
      <c r="G99" s="32"/>
      <c r="H99" s="32">
        <v>44</v>
      </c>
      <c r="I99" s="38" t="s">
        <v>161</v>
      </c>
      <c r="J99" s="38">
        <v>207251549</v>
      </c>
      <c r="K99" s="38" t="s">
        <v>151</v>
      </c>
    </row>
    <row r="100" spans="1:11" ht="37.5" x14ac:dyDescent="0.3">
      <c r="A100" s="38">
        <v>18</v>
      </c>
      <c r="B100" s="60"/>
      <c r="C100" s="41" t="s">
        <v>273</v>
      </c>
      <c r="D100" s="38" t="s">
        <v>157</v>
      </c>
      <c r="E100" s="38" t="s">
        <v>155</v>
      </c>
      <c r="F100" s="16">
        <v>33000</v>
      </c>
      <c r="G100" s="32"/>
      <c r="H100" s="32">
        <v>45</v>
      </c>
      <c r="I100" s="38" t="s">
        <v>161</v>
      </c>
      <c r="J100" s="38">
        <v>207251549</v>
      </c>
      <c r="K100" s="38" t="s">
        <v>151</v>
      </c>
    </row>
    <row r="101" spans="1:11" ht="37.5" x14ac:dyDescent="0.3">
      <c r="A101" s="38">
        <v>19</v>
      </c>
      <c r="B101" s="60"/>
      <c r="C101" s="41" t="s">
        <v>273</v>
      </c>
      <c r="D101" s="38" t="s">
        <v>157</v>
      </c>
      <c r="E101" s="38" t="s">
        <v>155</v>
      </c>
      <c r="F101" s="16">
        <v>33000</v>
      </c>
      <c r="G101" s="32"/>
      <c r="H101" s="32">
        <v>38</v>
      </c>
      <c r="I101" s="38" t="s">
        <v>161</v>
      </c>
      <c r="J101" s="38">
        <v>207251549</v>
      </c>
      <c r="K101" s="38" t="s">
        <v>151</v>
      </c>
    </row>
    <row r="102" spans="1:11" ht="37.5" x14ac:dyDescent="0.3">
      <c r="A102" s="38">
        <v>20</v>
      </c>
      <c r="B102" s="60"/>
      <c r="C102" s="41" t="s">
        <v>273</v>
      </c>
      <c r="D102" s="38" t="s">
        <v>157</v>
      </c>
      <c r="E102" s="38" t="s">
        <v>155</v>
      </c>
      <c r="F102" s="16">
        <v>33000</v>
      </c>
      <c r="G102" s="32"/>
      <c r="H102" s="32">
        <v>39</v>
      </c>
      <c r="I102" s="38" t="s">
        <v>161</v>
      </c>
      <c r="J102" s="38">
        <v>207251549</v>
      </c>
      <c r="K102" s="38" t="s">
        <v>151</v>
      </c>
    </row>
    <row r="103" spans="1:11" ht="56.25" x14ac:dyDescent="0.3">
      <c r="A103" s="38">
        <v>21</v>
      </c>
      <c r="B103" s="60"/>
      <c r="C103" s="41" t="s">
        <v>290</v>
      </c>
      <c r="D103" s="38" t="s">
        <v>157</v>
      </c>
      <c r="E103" s="38" t="s">
        <v>155</v>
      </c>
      <c r="F103" s="16">
        <v>902428.1</v>
      </c>
      <c r="G103" s="32"/>
      <c r="H103" s="32">
        <v>37</v>
      </c>
      <c r="I103" s="38" t="s">
        <v>283</v>
      </c>
      <c r="J103" s="38">
        <v>207255914</v>
      </c>
      <c r="K103" s="38" t="s">
        <v>151</v>
      </c>
    </row>
    <row r="104" spans="1:11" ht="37.5" x14ac:dyDescent="0.3">
      <c r="A104" s="38">
        <v>22</v>
      </c>
      <c r="B104" s="60"/>
      <c r="C104" s="41" t="s">
        <v>273</v>
      </c>
      <c r="D104" s="38" t="s">
        <v>157</v>
      </c>
      <c r="E104" s="38" t="s">
        <v>155</v>
      </c>
      <c r="F104" s="16">
        <v>33000</v>
      </c>
      <c r="G104" s="32"/>
      <c r="H104" s="32">
        <v>33</v>
      </c>
      <c r="I104" s="38" t="s">
        <v>161</v>
      </c>
      <c r="J104" s="38">
        <v>207251549</v>
      </c>
      <c r="K104" s="38" t="s">
        <v>151</v>
      </c>
    </row>
    <row r="105" spans="1:11" ht="37.5" x14ac:dyDescent="0.3">
      <c r="A105" s="38">
        <v>23</v>
      </c>
      <c r="B105" s="60"/>
      <c r="C105" s="41" t="s">
        <v>273</v>
      </c>
      <c r="D105" s="38" t="s">
        <v>157</v>
      </c>
      <c r="E105" s="38" t="s">
        <v>155</v>
      </c>
      <c r="F105" s="16">
        <v>33000</v>
      </c>
      <c r="G105" s="32"/>
      <c r="H105" s="32">
        <v>34</v>
      </c>
      <c r="I105" s="38" t="s">
        <v>161</v>
      </c>
      <c r="J105" s="38">
        <v>207251549</v>
      </c>
      <c r="K105" s="38" t="s">
        <v>151</v>
      </c>
    </row>
    <row r="106" spans="1:11" ht="37.5" x14ac:dyDescent="0.3">
      <c r="A106" s="38">
        <v>24</v>
      </c>
      <c r="B106" s="60"/>
      <c r="C106" s="41" t="s">
        <v>273</v>
      </c>
      <c r="D106" s="38" t="s">
        <v>157</v>
      </c>
      <c r="E106" s="38" t="s">
        <v>155</v>
      </c>
      <c r="F106" s="16">
        <v>33000</v>
      </c>
      <c r="G106" s="32"/>
      <c r="H106" s="32">
        <v>35</v>
      </c>
      <c r="I106" s="38" t="s">
        <v>161</v>
      </c>
      <c r="J106" s="38">
        <v>207251549</v>
      </c>
      <c r="K106" s="38" t="s">
        <v>151</v>
      </c>
    </row>
    <row r="107" spans="1:11" ht="37.5" x14ac:dyDescent="0.3">
      <c r="A107" s="38">
        <v>25</v>
      </c>
      <c r="B107" s="60"/>
      <c r="C107" s="41" t="s">
        <v>273</v>
      </c>
      <c r="D107" s="38" t="s">
        <v>157</v>
      </c>
      <c r="E107" s="38" t="s">
        <v>155</v>
      </c>
      <c r="F107" s="16">
        <v>33000</v>
      </c>
      <c r="G107" s="32"/>
      <c r="H107" s="32">
        <v>36</v>
      </c>
      <c r="I107" s="38" t="s">
        <v>161</v>
      </c>
      <c r="J107" s="38">
        <v>207251549</v>
      </c>
      <c r="K107" s="38" t="s">
        <v>151</v>
      </c>
    </row>
    <row r="108" spans="1:11" ht="37.5" x14ac:dyDescent="0.3">
      <c r="A108" s="38">
        <v>26</v>
      </c>
      <c r="B108" s="60"/>
      <c r="C108" s="41" t="s">
        <v>273</v>
      </c>
      <c r="D108" s="38" t="s">
        <v>157</v>
      </c>
      <c r="E108" s="38" t="s">
        <v>155</v>
      </c>
      <c r="F108" s="16">
        <v>33000</v>
      </c>
      <c r="G108" s="32"/>
      <c r="H108" s="32">
        <v>31</v>
      </c>
      <c r="I108" s="38" t="s">
        <v>161</v>
      </c>
      <c r="J108" s="38">
        <v>207251549</v>
      </c>
      <c r="K108" s="38" t="s">
        <v>151</v>
      </c>
    </row>
    <row r="109" spans="1:11" ht="37.5" x14ac:dyDescent="0.3">
      <c r="A109" s="38">
        <v>27</v>
      </c>
      <c r="B109" s="60"/>
      <c r="C109" s="41" t="s">
        <v>273</v>
      </c>
      <c r="D109" s="38" t="s">
        <v>157</v>
      </c>
      <c r="E109" s="38" t="s">
        <v>155</v>
      </c>
      <c r="F109" s="16">
        <v>33000</v>
      </c>
      <c r="G109" s="32"/>
      <c r="H109" s="32">
        <v>32</v>
      </c>
      <c r="I109" s="38" t="s">
        <v>161</v>
      </c>
      <c r="J109" s="38">
        <v>207251549</v>
      </c>
      <c r="K109" s="38" t="s">
        <v>151</v>
      </c>
    </row>
    <row r="110" spans="1:11" ht="56.25" x14ac:dyDescent="0.3">
      <c r="A110" s="38">
        <v>28</v>
      </c>
      <c r="B110" s="60"/>
      <c r="C110" s="41" t="s">
        <v>291</v>
      </c>
      <c r="D110" s="38" t="s">
        <v>157</v>
      </c>
      <c r="E110" s="38" t="s">
        <v>155</v>
      </c>
      <c r="F110" s="16">
        <v>5740400</v>
      </c>
      <c r="G110" s="32">
        <v>231100321755368</v>
      </c>
      <c r="H110" s="32">
        <v>93</v>
      </c>
      <c r="I110" s="38" t="s">
        <v>238</v>
      </c>
      <c r="J110" s="38">
        <v>200056534</v>
      </c>
      <c r="K110" s="38" t="s">
        <v>151</v>
      </c>
    </row>
    <row r="111" spans="1:11" ht="75" x14ac:dyDescent="0.3">
      <c r="A111" s="38">
        <v>29</v>
      </c>
      <c r="B111" s="60"/>
      <c r="C111" s="41" t="s">
        <v>289</v>
      </c>
      <c r="D111" s="38" t="s">
        <v>157</v>
      </c>
      <c r="E111" s="38" t="s">
        <v>156</v>
      </c>
      <c r="F111" s="16">
        <v>3500000</v>
      </c>
      <c r="G111" s="32">
        <v>231110081587804</v>
      </c>
      <c r="H111" s="32">
        <v>1342362</v>
      </c>
      <c r="I111" s="38" t="s">
        <v>237</v>
      </c>
      <c r="J111" s="38">
        <v>309751396</v>
      </c>
      <c r="K111" s="38" t="s">
        <v>151</v>
      </c>
    </row>
    <row r="112" spans="1:11" ht="37.5" x14ac:dyDescent="0.3">
      <c r="A112" s="38">
        <v>30</v>
      </c>
      <c r="B112" s="60"/>
      <c r="C112" s="41" t="s">
        <v>297</v>
      </c>
      <c r="D112" s="38" t="s">
        <v>157</v>
      </c>
      <c r="E112" s="38" t="s">
        <v>156</v>
      </c>
      <c r="F112" s="16">
        <v>1757580</v>
      </c>
      <c r="G112" s="32">
        <v>231110081502022</v>
      </c>
      <c r="H112" s="32">
        <v>1265545</v>
      </c>
      <c r="I112" s="38" t="s">
        <v>239</v>
      </c>
      <c r="J112" s="38">
        <v>309385109</v>
      </c>
      <c r="K112" s="38" t="s">
        <v>152</v>
      </c>
    </row>
    <row r="113" spans="1:11" ht="56.25" x14ac:dyDescent="0.3">
      <c r="A113" s="38">
        <v>31</v>
      </c>
      <c r="B113" s="60"/>
      <c r="C113" s="41" t="s">
        <v>170</v>
      </c>
      <c r="D113" s="38" t="s">
        <v>157</v>
      </c>
      <c r="E113" s="38" t="s">
        <v>156</v>
      </c>
      <c r="F113" s="16">
        <v>1135080</v>
      </c>
      <c r="G113" s="32">
        <v>231110081502529</v>
      </c>
      <c r="H113" s="32">
        <v>1266125</v>
      </c>
      <c r="I113" s="38" t="s">
        <v>240</v>
      </c>
      <c r="J113" s="38">
        <v>305171884</v>
      </c>
      <c r="K113" s="38" t="s">
        <v>158</v>
      </c>
    </row>
    <row r="114" spans="1:11" ht="75" x14ac:dyDescent="0.3">
      <c r="A114" s="38">
        <v>32</v>
      </c>
      <c r="B114" s="60"/>
      <c r="C114" s="41" t="s">
        <v>292</v>
      </c>
      <c r="D114" s="38" t="s">
        <v>157</v>
      </c>
      <c r="E114" s="38" t="s">
        <v>155</v>
      </c>
      <c r="F114" s="16">
        <v>45121404.799999997</v>
      </c>
      <c r="G114" s="32"/>
      <c r="H114" s="32">
        <v>19</v>
      </c>
      <c r="I114" s="38" t="s">
        <v>284</v>
      </c>
      <c r="J114" s="38">
        <v>306350099</v>
      </c>
      <c r="K114" s="38" t="s">
        <v>151</v>
      </c>
    </row>
    <row r="115" spans="1:11" ht="56.25" x14ac:dyDescent="0.3">
      <c r="A115" s="38">
        <v>33</v>
      </c>
      <c r="B115" s="60"/>
      <c r="C115" s="41" t="s">
        <v>178</v>
      </c>
      <c r="D115" s="38" t="s">
        <v>157</v>
      </c>
      <c r="E115" s="38" t="s">
        <v>155</v>
      </c>
      <c r="F115" s="16">
        <v>650000</v>
      </c>
      <c r="G115" s="32">
        <v>231100101570939</v>
      </c>
      <c r="H115" s="32">
        <v>53</v>
      </c>
      <c r="I115" s="38" t="s">
        <v>285</v>
      </c>
      <c r="J115" s="38">
        <v>206977515</v>
      </c>
      <c r="K115" s="38" t="s">
        <v>151</v>
      </c>
    </row>
    <row r="116" spans="1:11" ht="37.5" x14ac:dyDescent="0.3">
      <c r="A116" s="38">
        <v>34</v>
      </c>
      <c r="B116" s="60"/>
      <c r="C116" s="41" t="s">
        <v>182</v>
      </c>
      <c r="D116" s="38" t="s">
        <v>157</v>
      </c>
      <c r="E116" s="38" t="s">
        <v>156</v>
      </c>
      <c r="F116" s="16">
        <v>1080000</v>
      </c>
      <c r="G116" s="32">
        <v>231110081285627</v>
      </c>
      <c r="H116" s="32">
        <v>1063517</v>
      </c>
      <c r="I116" s="38" t="s">
        <v>235</v>
      </c>
      <c r="J116" s="38">
        <v>300061770</v>
      </c>
      <c r="K116" s="38" t="s">
        <v>152</v>
      </c>
    </row>
    <row r="117" spans="1:11" ht="37.5" x14ac:dyDescent="0.3">
      <c r="A117" s="38">
        <v>35</v>
      </c>
      <c r="B117" s="60"/>
      <c r="C117" s="41" t="s">
        <v>287</v>
      </c>
      <c r="D117" s="38" t="s">
        <v>157</v>
      </c>
      <c r="E117" s="38" t="s">
        <v>155</v>
      </c>
      <c r="F117" s="16">
        <v>16000000</v>
      </c>
      <c r="G117" s="32">
        <v>231100421307951</v>
      </c>
      <c r="H117" s="32">
        <v>93</v>
      </c>
      <c r="I117" s="38" t="s">
        <v>241</v>
      </c>
      <c r="J117" s="38">
        <v>204585174</v>
      </c>
      <c r="K117" s="38" t="s">
        <v>293</v>
      </c>
    </row>
    <row r="118" spans="1:11" ht="112.5" x14ac:dyDescent="0.3">
      <c r="A118" s="38">
        <v>36</v>
      </c>
      <c r="B118" s="60"/>
      <c r="C118" s="41" t="s">
        <v>306</v>
      </c>
      <c r="D118" s="38" t="s">
        <v>157</v>
      </c>
      <c r="E118" s="38" t="s">
        <v>155</v>
      </c>
      <c r="F118" s="16">
        <v>1689384</v>
      </c>
      <c r="G118" s="32">
        <v>231100241260370</v>
      </c>
      <c r="H118" s="32" t="s">
        <v>305</v>
      </c>
      <c r="I118" s="38" t="s">
        <v>210</v>
      </c>
      <c r="J118" s="38">
        <v>203366731</v>
      </c>
      <c r="K118" s="38" t="s">
        <v>151</v>
      </c>
    </row>
    <row r="119" spans="1:11" ht="56.25" x14ac:dyDescent="0.3">
      <c r="A119" s="38">
        <v>37</v>
      </c>
      <c r="B119" s="60"/>
      <c r="C119" s="41" t="s">
        <v>286</v>
      </c>
      <c r="D119" s="38" t="s">
        <v>157</v>
      </c>
      <c r="E119" s="38" t="s">
        <v>155</v>
      </c>
      <c r="F119" s="16">
        <v>13700</v>
      </c>
      <c r="G119" s="32"/>
      <c r="H119" s="32">
        <v>1</v>
      </c>
      <c r="I119" s="38" t="s">
        <v>159</v>
      </c>
      <c r="J119" s="38">
        <v>201122919</v>
      </c>
      <c r="K119" s="38" t="s">
        <v>151</v>
      </c>
    </row>
    <row r="120" spans="1:11" x14ac:dyDescent="0.3">
      <c r="A120" s="44" t="s">
        <v>176</v>
      </c>
      <c r="B120" s="60"/>
      <c r="C120" s="37" t="s">
        <v>34</v>
      </c>
      <c r="D120" s="37" t="s">
        <v>42</v>
      </c>
      <c r="E120" s="37" t="s">
        <v>34</v>
      </c>
      <c r="F120" s="17">
        <f>SUM(F83:F119)</f>
        <v>94526976.900000006</v>
      </c>
      <c r="G120" s="37" t="s">
        <v>34</v>
      </c>
      <c r="H120" s="37" t="s">
        <v>34</v>
      </c>
      <c r="I120" s="37" t="s">
        <v>34</v>
      </c>
      <c r="J120" s="37" t="s">
        <v>34</v>
      </c>
      <c r="K120" s="37" t="s">
        <v>34</v>
      </c>
    </row>
    <row r="121" spans="1:11" x14ac:dyDescent="0.3">
      <c r="A121" s="63" t="s">
        <v>162</v>
      </c>
      <c r="B121" s="63"/>
      <c r="C121" s="63"/>
      <c r="D121" s="63"/>
      <c r="E121" s="63"/>
      <c r="F121" s="39">
        <f>SUM(F120,F82,F33)</f>
        <v>937931583.53999996</v>
      </c>
      <c r="G121" s="35"/>
      <c r="H121" s="35"/>
      <c r="I121" s="35"/>
      <c r="J121" s="35"/>
      <c r="K121" s="35"/>
    </row>
    <row r="124" spans="1:11" x14ac:dyDescent="0.3">
      <c r="C124" s="1" t="s">
        <v>165</v>
      </c>
      <c r="J124" s="1" t="s">
        <v>166</v>
      </c>
    </row>
    <row r="127" spans="1:11" x14ac:dyDescent="0.3">
      <c r="F127" s="33"/>
    </row>
    <row r="128" spans="1:11" x14ac:dyDescent="0.3">
      <c r="C128" s="1" t="str">
        <f>+'1-илова'!B15</f>
        <v>Бош ҳисобчи в.в.б.</v>
      </c>
      <c r="J128" s="1" t="str">
        <f>+'1-илова'!E15</f>
        <v>Ж.Инамов</v>
      </c>
    </row>
  </sheetData>
  <mergeCells count="13">
    <mergeCell ref="A121:E121"/>
    <mergeCell ref="K6:K7"/>
    <mergeCell ref="B8:B120"/>
    <mergeCell ref="A3:K3"/>
    <mergeCell ref="A4:K4"/>
    <mergeCell ref="A6:A7"/>
    <mergeCell ref="B6:B7"/>
    <mergeCell ref="C6:C7"/>
    <mergeCell ref="D6:D7"/>
    <mergeCell ref="E6:E7"/>
    <mergeCell ref="F6:F7"/>
    <mergeCell ref="I6:J6"/>
    <mergeCell ref="G6:H6"/>
  </mergeCells>
  <pageMargins left="0.43307086614173229" right="0.35433070866141736" top="0.43307086614173229" bottom="0.38" header="0.31496062992125984" footer="0.31496062992125984"/>
  <pageSetup paperSize="9" scale="51" orientation="landscape" verticalDpi="300" r:id="rId1"/>
  <colBreaks count="1" manualBreakCount="1">
    <brk id="11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18"/>
  <sheetViews>
    <sheetView view="pageBreakPreview" zoomScale="60" zoomScaleNormal="85" workbookViewId="0">
      <selection activeCell="A3" sqref="A3:H3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40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46</v>
      </c>
    </row>
    <row r="3" spans="1:8" ht="55.5" customHeight="1" x14ac:dyDescent="0.3">
      <c r="A3" s="51" t="s">
        <v>312</v>
      </c>
      <c r="B3" s="51"/>
      <c r="C3" s="51"/>
      <c r="D3" s="51"/>
      <c r="E3" s="51"/>
      <c r="F3" s="51"/>
      <c r="G3" s="51"/>
      <c r="H3" s="51"/>
    </row>
    <row r="5" spans="1:8" ht="45" customHeight="1" x14ac:dyDescent="0.3">
      <c r="A5" s="53" t="s">
        <v>0</v>
      </c>
      <c r="B5" s="53" t="s">
        <v>23</v>
      </c>
      <c r="C5" s="53" t="s">
        <v>47</v>
      </c>
      <c r="D5" s="53" t="s">
        <v>109</v>
      </c>
      <c r="E5" s="53" t="s">
        <v>38</v>
      </c>
      <c r="F5" s="61" t="s">
        <v>17</v>
      </c>
      <c r="G5" s="62"/>
      <c r="H5" s="53" t="s">
        <v>48</v>
      </c>
    </row>
    <row r="6" spans="1:8" ht="37.5" x14ac:dyDescent="0.3">
      <c r="A6" s="53"/>
      <c r="B6" s="53"/>
      <c r="C6" s="53"/>
      <c r="D6" s="53"/>
      <c r="E6" s="53"/>
      <c r="F6" s="7" t="s">
        <v>20</v>
      </c>
      <c r="G6" s="7" t="s">
        <v>21</v>
      </c>
      <c r="H6" s="53"/>
    </row>
    <row r="7" spans="1:8" x14ac:dyDescent="0.3">
      <c r="A7" s="2">
        <v>1</v>
      </c>
      <c r="B7" s="2" t="s">
        <v>28</v>
      </c>
      <c r="C7" s="2" t="s">
        <v>112</v>
      </c>
      <c r="D7" s="2" t="s">
        <v>112</v>
      </c>
      <c r="E7" s="2" t="s">
        <v>112</v>
      </c>
      <c r="F7" s="2" t="s">
        <v>112</v>
      </c>
      <c r="G7" s="2" t="s">
        <v>112</v>
      </c>
      <c r="H7" s="2" t="s">
        <v>112</v>
      </c>
    </row>
    <row r="8" spans="1:8" x14ac:dyDescent="0.3">
      <c r="A8" s="2">
        <v>2</v>
      </c>
      <c r="B8" s="2" t="s">
        <v>35</v>
      </c>
      <c r="C8" s="2" t="s">
        <v>112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</row>
    <row r="9" spans="1:8" x14ac:dyDescent="0.3">
      <c r="A9" s="2">
        <v>2</v>
      </c>
      <c r="B9" s="2" t="s">
        <v>146</v>
      </c>
      <c r="C9" s="2" t="s">
        <v>112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112</v>
      </c>
    </row>
    <row r="11" spans="1:8" ht="60" customHeight="1" x14ac:dyDescent="0.3">
      <c r="A11" s="15" t="s">
        <v>108</v>
      </c>
      <c r="B11" s="54" t="s">
        <v>167</v>
      </c>
      <c r="C11" s="54"/>
      <c r="D11" s="54"/>
      <c r="E11" s="54"/>
      <c r="F11" s="54"/>
      <c r="G11" s="54"/>
      <c r="H11" s="54"/>
    </row>
    <row r="14" spans="1:8" x14ac:dyDescent="0.3">
      <c r="B14" s="1" t="s">
        <v>165</v>
      </c>
      <c r="F14" s="1" t="s">
        <v>166</v>
      </c>
    </row>
    <row r="18" spans="2:6" x14ac:dyDescent="0.3">
      <c r="B18" s="1" t="str">
        <f>+'1-илова'!B15</f>
        <v>Бош ҳисобчи в.в.б.</v>
      </c>
      <c r="F18" s="1" t="str">
        <f>+'1-илова'!E15</f>
        <v>Ж.Инамов</v>
      </c>
    </row>
  </sheetData>
  <mergeCells count="9">
    <mergeCell ref="B11:H11"/>
    <mergeCell ref="A3:H3"/>
    <mergeCell ref="A5:A6"/>
    <mergeCell ref="B5:B6"/>
    <mergeCell ref="C5:C6"/>
    <mergeCell ref="D5:D6"/>
    <mergeCell ref="E5:E6"/>
    <mergeCell ref="F5:G5"/>
    <mergeCell ref="H5:H6"/>
  </mergeCells>
  <pageMargins left="0.38" right="0.27" top="0.31" bottom="0.74803149606299213" header="0.31496062992125984" footer="0.31496062992125984"/>
  <pageSetup paperSize="9" scale="81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17"/>
  <sheetViews>
    <sheetView view="pageBreakPreview" zoomScale="60" zoomScaleNormal="70" workbookViewId="0">
      <selection activeCell="A4" sqref="A4:I4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49</v>
      </c>
    </row>
    <row r="3" spans="1:9" ht="64.5" customHeight="1" x14ac:dyDescent="0.3">
      <c r="A3" s="51" t="s">
        <v>313</v>
      </c>
      <c r="B3" s="51"/>
      <c r="C3" s="51"/>
      <c r="D3" s="51"/>
      <c r="E3" s="51"/>
      <c r="F3" s="51"/>
      <c r="G3" s="51"/>
      <c r="H3" s="51"/>
      <c r="I3" s="51"/>
    </row>
    <row r="4" spans="1:9" x14ac:dyDescent="0.3">
      <c r="A4" s="52" t="s">
        <v>9</v>
      </c>
      <c r="B4" s="52"/>
      <c r="C4" s="52"/>
      <c r="D4" s="52"/>
      <c r="E4" s="52"/>
      <c r="F4" s="52"/>
      <c r="G4" s="52"/>
      <c r="H4" s="52"/>
      <c r="I4" s="52"/>
    </row>
    <row r="6" spans="1:9" x14ac:dyDescent="0.3">
      <c r="A6" s="53" t="s">
        <v>0</v>
      </c>
      <c r="B6" s="53" t="s">
        <v>110</v>
      </c>
      <c r="C6" s="53" t="s">
        <v>50</v>
      </c>
      <c r="D6" s="53" t="s">
        <v>51</v>
      </c>
      <c r="E6" s="53"/>
      <c r="F6" s="53" t="s">
        <v>57</v>
      </c>
      <c r="G6" s="53" t="s">
        <v>52</v>
      </c>
      <c r="H6" s="53" t="s">
        <v>111</v>
      </c>
      <c r="I6" s="53" t="s">
        <v>54</v>
      </c>
    </row>
    <row r="7" spans="1:9" ht="131.25" x14ac:dyDescent="0.3">
      <c r="A7" s="53"/>
      <c r="B7" s="53"/>
      <c r="C7" s="53"/>
      <c r="D7" s="7" t="s">
        <v>55</v>
      </c>
      <c r="E7" s="7" t="s">
        <v>56</v>
      </c>
      <c r="F7" s="53"/>
      <c r="G7" s="53"/>
      <c r="H7" s="53"/>
      <c r="I7" s="53"/>
    </row>
    <row r="8" spans="1:9" ht="131.25" x14ac:dyDescent="0.3">
      <c r="A8" s="2">
        <v>1</v>
      </c>
      <c r="B8" s="2" t="s">
        <v>150</v>
      </c>
      <c r="C8" s="2" t="s">
        <v>112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</row>
    <row r="10" spans="1:9" ht="59.25" customHeight="1" x14ac:dyDescent="0.3">
      <c r="A10" s="10" t="s">
        <v>108</v>
      </c>
      <c r="B10" s="64" t="s">
        <v>168</v>
      </c>
      <c r="C10" s="64"/>
      <c r="D10" s="64"/>
      <c r="E10" s="64"/>
      <c r="F10" s="64"/>
      <c r="G10" s="64"/>
      <c r="H10" s="64"/>
      <c r="I10" s="64"/>
    </row>
    <row r="13" spans="1:9" x14ac:dyDescent="0.3">
      <c r="B13" s="1" t="s">
        <v>165</v>
      </c>
      <c r="G13" s="1" t="s">
        <v>166</v>
      </c>
    </row>
    <row r="17" spans="2:7" x14ac:dyDescent="0.3">
      <c r="B17" s="1" t="str">
        <f>+'1-илова'!B15</f>
        <v>Бош ҳисобчи в.в.б.</v>
      </c>
      <c r="G17" s="1" t="str">
        <f>+'1-илова'!E15</f>
        <v>Ж.Инамов</v>
      </c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34" right="0.4" top="0.39" bottom="0.74803149606299213" header="0.31496062992125984" footer="0.31496062992125984"/>
  <pageSetup paperSize="9" scale="7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19"/>
  <sheetViews>
    <sheetView view="pageBreakPreview" zoomScale="60" zoomScaleNormal="70" workbookViewId="0">
      <selection activeCell="B2" sqref="B2:K2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58</v>
      </c>
    </row>
    <row r="2" spans="1:11" ht="53.25" customHeight="1" x14ac:dyDescent="0.3">
      <c r="B2" s="51" t="s">
        <v>314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3">
      <c r="A3" s="12"/>
      <c r="B3" s="52" t="s">
        <v>9</v>
      </c>
      <c r="C3" s="52"/>
      <c r="D3" s="52"/>
      <c r="E3" s="52"/>
      <c r="F3" s="52"/>
      <c r="G3" s="52"/>
      <c r="H3" s="52"/>
      <c r="I3" s="52"/>
      <c r="J3" s="52"/>
      <c r="K3" s="52"/>
    </row>
    <row r="5" spans="1:11" ht="75" x14ac:dyDescent="0.3">
      <c r="A5" s="65" t="s">
        <v>59</v>
      </c>
      <c r="B5" s="66" t="s">
        <v>60</v>
      </c>
      <c r="C5" s="66" t="s">
        <v>61</v>
      </c>
      <c r="D5" s="66" t="s">
        <v>62</v>
      </c>
      <c r="E5" s="66" t="s">
        <v>15</v>
      </c>
      <c r="F5" s="66" t="s">
        <v>51</v>
      </c>
      <c r="G5" s="66"/>
      <c r="H5" s="19" t="s">
        <v>63</v>
      </c>
      <c r="I5" s="19" t="s">
        <v>64</v>
      </c>
      <c r="J5" s="66" t="s">
        <v>53</v>
      </c>
      <c r="K5" s="66" t="s">
        <v>54</v>
      </c>
    </row>
    <row r="6" spans="1:11" ht="75" customHeight="1" x14ac:dyDescent="0.3">
      <c r="A6" s="65"/>
      <c r="B6" s="66"/>
      <c r="C6" s="66"/>
      <c r="D6" s="66"/>
      <c r="E6" s="66"/>
      <c r="F6" s="23" t="s">
        <v>65</v>
      </c>
      <c r="G6" s="19" t="s">
        <v>114</v>
      </c>
      <c r="H6" s="19" t="s">
        <v>66</v>
      </c>
      <c r="I6" s="19" t="s">
        <v>66</v>
      </c>
      <c r="J6" s="66"/>
      <c r="K6" s="66"/>
    </row>
    <row r="7" spans="1:11" x14ac:dyDescent="0.3">
      <c r="A7" s="20" t="s">
        <v>67</v>
      </c>
      <c r="B7" s="21" t="s">
        <v>68</v>
      </c>
      <c r="C7" s="22" t="s">
        <v>112</v>
      </c>
      <c r="D7" s="22" t="s">
        <v>112</v>
      </c>
      <c r="E7" s="22" t="s">
        <v>112</v>
      </c>
      <c r="F7" s="22" t="s">
        <v>112</v>
      </c>
      <c r="G7" s="22" t="s">
        <v>112</v>
      </c>
      <c r="H7" s="22" t="s">
        <v>112</v>
      </c>
      <c r="I7" s="22" t="s">
        <v>112</v>
      </c>
      <c r="J7" s="22" t="s">
        <v>112</v>
      </c>
      <c r="K7" s="22" t="s">
        <v>112</v>
      </c>
    </row>
    <row r="8" spans="1:11" x14ac:dyDescent="0.3">
      <c r="A8" s="20" t="s">
        <v>69</v>
      </c>
      <c r="B8" s="21" t="s">
        <v>70</v>
      </c>
      <c r="C8" s="22" t="s">
        <v>112</v>
      </c>
      <c r="D8" s="22" t="s">
        <v>112</v>
      </c>
      <c r="E8" s="22" t="s">
        <v>112</v>
      </c>
      <c r="F8" s="22" t="s">
        <v>112</v>
      </c>
      <c r="G8" s="22" t="s">
        <v>112</v>
      </c>
      <c r="H8" s="22" t="s">
        <v>112</v>
      </c>
      <c r="I8" s="22" t="s">
        <v>112</v>
      </c>
      <c r="J8" s="22" t="s">
        <v>112</v>
      </c>
      <c r="K8" s="22" t="s">
        <v>112</v>
      </c>
    </row>
    <row r="9" spans="1:11" x14ac:dyDescent="0.3">
      <c r="A9" s="20" t="s">
        <v>71</v>
      </c>
      <c r="B9" s="21" t="s">
        <v>72</v>
      </c>
      <c r="C9" s="22" t="s">
        <v>112</v>
      </c>
      <c r="D9" s="22" t="s">
        <v>112</v>
      </c>
      <c r="E9" s="22" t="s">
        <v>112</v>
      </c>
      <c r="F9" s="22" t="s">
        <v>112</v>
      </c>
      <c r="G9" s="22" t="s">
        <v>112</v>
      </c>
      <c r="H9" s="22" t="s">
        <v>112</v>
      </c>
      <c r="I9" s="22" t="s">
        <v>112</v>
      </c>
      <c r="J9" s="22" t="s">
        <v>112</v>
      </c>
      <c r="K9" s="22" t="s">
        <v>112</v>
      </c>
    </row>
    <row r="10" spans="1:11" ht="37.5" x14ac:dyDescent="0.3">
      <c r="A10" s="20" t="s">
        <v>73</v>
      </c>
      <c r="B10" s="21" t="s">
        <v>74</v>
      </c>
      <c r="C10" s="22" t="s">
        <v>112</v>
      </c>
      <c r="D10" s="22" t="s">
        <v>112</v>
      </c>
      <c r="E10" s="22" t="s">
        <v>112</v>
      </c>
      <c r="F10" s="22" t="s">
        <v>112</v>
      </c>
      <c r="G10" s="22" t="s">
        <v>112</v>
      </c>
      <c r="H10" s="22" t="s">
        <v>112</v>
      </c>
      <c r="I10" s="22" t="s">
        <v>112</v>
      </c>
      <c r="J10" s="22" t="s">
        <v>112</v>
      </c>
      <c r="K10" s="22" t="s">
        <v>112</v>
      </c>
    </row>
    <row r="11" spans="1:11" ht="37.5" x14ac:dyDescent="0.3">
      <c r="A11" s="20" t="s">
        <v>75</v>
      </c>
      <c r="B11" s="21" t="s">
        <v>76</v>
      </c>
      <c r="C11" s="22" t="s">
        <v>112</v>
      </c>
      <c r="D11" s="22" t="s">
        <v>112</v>
      </c>
      <c r="E11" s="22" t="s">
        <v>112</v>
      </c>
      <c r="F11" s="22" t="s">
        <v>112</v>
      </c>
      <c r="G11" s="22" t="s">
        <v>112</v>
      </c>
      <c r="H11" s="22" t="s">
        <v>112</v>
      </c>
      <c r="I11" s="22" t="s">
        <v>112</v>
      </c>
      <c r="J11" s="22" t="s">
        <v>112</v>
      </c>
      <c r="K11" s="22" t="s">
        <v>112</v>
      </c>
    </row>
    <row r="12" spans="1:11" x14ac:dyDescent="0.3">
      <c r="A12" s="20" t="s">
        <v>77</v>
      </c>
      <c r="B12" s="21" t="s">
        <v>78</v>
      </c>
      <c r="C12" s="22" t="s">
        <v>112</v>
      </c>
      <c r="D12" s="22" t="s">
        <v>112</v>
      </c>
      <c r="E12" s="22" t="s">
        <v>112</v>
      </c>
      <c r="F12" s="22" t="s">
        <v>112</v>
      </c>
      <c r="G12" s="22" t="s">
        <v>112</v>
      </c>
      <c r="H12" s="22" t="s">
        <v>112</v>
      </c>
      <c r="I12" s="22" t="s">
        <v>112</v>
      </c>
      <c r="J12" s="22" t="s">
        <v>112</v>
      </c>
      <c r="K12" s="22" t="s">
        <v>112</v>
      </c>
    </row>
    <row r="15" spans="1:11" x14ac:dyDescent="0.3">
      <c r="B15" s="1" t="s">
        <v>165</v>
      </c>
      <c r="J15" s="1" t="s">
        <v>166</v>
      </c>
    </row>
    <row r="19" spans="2:10" x14ac:dyDescent="0.3">
      <c r="B19" s="1" t="str">
        <f>+'1-илова'!B15</f>
        <v>Бош ҳисобчи в.в.б.</v>
      </c>
      <c r="J19" s="1" t="str">
        <f>+'1-илова'!E15</f>
        <v>Ж.Инамов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35" right="0.34" top="0.38" bottom="0.31" header="0.31496062992125984" footer="0.31496062992125984"/>
  <pageSetup paperSize="9" scale="62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16"/>
  <sheetViews>
    <sheetView view="pageBreakPreview" zoomScale="60" zoomScaleNormal="85" workbookViewId="0">
      <selection activeCell="F7" sqref="F7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79</v>
      </c>
    </row>
    <row r="3" spans="1:6" ht="37.5" customHeight="1" x14ac:dyDescent="0.3">
      <c r="A3" s="67" t="s">
        <v>148</v>
      </c>
      <c r="B3" s="52"/>
      <c r="C3" s="52"/>
      <c r="D3" s="52"/>
      <c r="E3" s="52"/>
      <c r="F3" s="52"/>
    </row>
    <row r="4" spans="1:6" x14ac:dyDescent="0.3">
      <c r="A4" s="52"/>
      <c r="B4" s="52"/>
      <c r="C4" s="52"/>
      <c r="D4" s="52"/>
      <c r="E4" s="52"/>
      <c r="F4" s="52"/>
    </row>
    <row r="6" spans="1:6" ht="37.5" x14ac:dyDescent="0.3">
      <c r="A6" s="7" t="s">
        <v>0</v>
      </c>
      <c r="B6" s="7" t="s">
        <v>80</v>
      </c>
      <c r="C6" s="7" t="s">
        <v>81</v>
      </c>
      <c r="D6" s="7" t="s">
        <v>82</v>
      </c>
      <c r="E6" s="7" t="s">
        <v>83</v>
      </c>
      <c r="F6" s="7" t="s">
        <v>84</v>
      </c>
    </row>
    <row r="7" spans="1:6" x14ac:dyDescent="0.3">
      <c r="A7" s="2">
        <v>1</v>
      </c>
      <c r="B7" s="2" t="s">
        <v>112</v>
      </c>
      <c r="C7" s="2" t="s">
        <v>112</v>
      </c>
      <c r="D7" s="2" t="s">
        <v>112</v>
      </c>
      <c r="E7" s="2" t="s">
        <v>112</v>
      </c>
      <c r="F7" s="2" t="s">
        <v>112</v>
      </c>
    </row>
    <row r="9" spans="1:6" ht="39" customHeight="1" x14ac:dyDescent="0.35">
      <c r="A9" s="24" t="s">
        <v>108</v>
      </c>
      <c r="B9" s="68" t="s">
        <v>163</v>
      </c>
      <c r="C9" s="68"/>
      <c r="D9" s="68"/>
      <c r="E9" s="68"/>
      <c r="F9" s="68"/>
    </row>
    <row r="12" spans="1:6" x14ac:dyDescent="0.3">
      <c r="B12" s="1" t="s">
        <v>165</v>
      </c>
      <c r="E12" s="1" t="s">
        <v>166</v>
      </c>
    </row>
    <row r="16" spans="1:6" x14ac:dyDescent="0.3">
      <c r="B16" s="1" t="str">
        <f>+'1-илова'!B15</f>
        <v>Бош ҳисобчи в.в.б.</v>
      </c>
      <c r="E16" s="1" t="str">
        <f>+'1-илова'!E15</f>
        <v>Ж.Инамов</v>
      </c>
    </row>
  </sheetData>
  <mergeCells count="3">
    <mergeCell ref="A3:F3"/>
    <mergeCell ref="A4:F4"/>
    <mergeCell ref="B9:F9"/>
  </mergeCells>
  <pageMargins left="0.34" right="0.37" top="0.4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  <vt:lpstr>'5-илова'!Область_печати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2023-10-26T12:45:42Z</dcterms:modified>
</cp:coreProperties>
</file>